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780" windowWidth="11415" windowHeight="5895" tabRatio="709" activeTab="1"/>
  </bookViews>
  <sheets>
    <sheet name="Приложение 3" sheetId="1" r:id="rId1"/>
    <sheet name="Приложение 4" sheetId="2" r:id="rId2"/>
    <sheet name="Приложение 1" sheetId="3" r:id="rId3"/>
    <sheet name="Приложение 2" sheetId="4" r:id="rId4"/>
  </sheets>
  <externalReferences>
    <externalReference r:id="rId7"/>
    <externalReference r:id="rId8"/>
    <externalReference r:id="rId9"/>
    <externalReference r:id="rId10"/>
  </externalReferences>
  <definedNames>
    <definedName name="FilterAlles" localSheetId="0">'Приложение 3'!#REF!</definedName>
    <definedName name="FilterAlles">'Приложение 4'!#REF!</definedName>
    <definedName name="_xlnm.Print_Titles" localSheetId="2">'Приложение 1'!$2:$10</definedName>
    <definedName name="_xlnm.Print_Titles" localSheetId="3">'Приложение 2'!$2:$6</definedName>
    <definedName name="_xlnm.Print_Titles" localSheetId="0">'Приложение 3'!$2:$5</definedName>
    <definedName name="_xlnm.Print_Titles" localSheetId="1">'Приложение 4'!$2:$4</definedName>
  </definedNames>
  <calcPr fullCalcOnLoad="1" fullPrecision="0"/>
</workbook>
</file>

<file path=xl/sharedStrings.xml><?xml version="1.0" encoding="utf-8"?>
<sst xmlns="http://schemas.openxmlformats.org/spreadsheetml/2006/main" count="443" uniqueCount="200">
  <si>
    <t>prod n-2</t>
  </si>
  <si>
    <t>subv n-2</t>
  </si>
  <si>
    <t>tax n-2</t>
  </si>
  <si>
    <t>basic n-2</t>
  </si>
  <si>
    <t>prod n-1</t>
  </si>
  <si>
    <t>subv n-1</t>
  </si>
  <si>
    <t>tax n-1</t>
  </si>
  <si>
    <t>basic n-1</t>
  </si>
  <si>
    <t>prod n</t>
  </si>
  <si>
    <t>subv n</t>
  </si>
  <si>
    <t>tax n</t>
  </si>
  <si>
    <t>basic n</t>
  </si>
  <si>
    <t>1v</t>
  </si>
  <si>
    <t>Зърнени култури</t>
  </si>
  <si>
    <t>Пшеница и лимец</t>
  </si>
  <si>
    <t>Мека пшеница</t>
  </si>
  <si>
    <t>Твърда пшеница</t>
  </si>
  <si>
    <t>Ръж</t>
  </si>
  <si>
    <t>Ечемик</t>
  </si>
  <si>
    <t>Овес и зърнени смески</t>
  </si>
  <si>
    <t>Царевица за зърно</t>
  </si>
  <si>
    <t>Ориз</t>
  </si>
  <si>
    <t>Други зърнени</t>
  </si>
  <si>
    <t>Технически култури</t>
  </si>
  <si>
    <t>Маслодайни семена</t>
  </si>
  <si>
    <t>Рапица и репица</t>
  </si>
  <si>
    <t>Слънчоглед</t>
  </si>
  <si>
    <t>Соя</t>
  </si>
  <si>
    <t>Други маслодайни</t>
  </si>
  <si>
    <t>Протеинодайни култури</t>
  </si>
  <si>
    <t>Тютюн</t>
  </si>
  <si>
    <t>Захарно цвекло</t>
  </si>
  <si>
    <t xml:space="preserve">Други технически </t>
  </si>
  <si>
    <t>Влакнодайни култури</t>
  </si>
  <si>
    <t>Хмел</t>
  </si>
  <si>
    <t>Фуражни култури</t>
  </si>
  <si>
    <t>Царевица за силаж</t>
  </si>
  <si>
    <t>Кореноплодни фуражи</t>
  </si>
  <si>
    <t>Други фуражни</t>
  </si>
  <si>
    <t>Зеленчуци</t>
  </si>
  <si>
    <t>Пресни зеленчуци</t>
  </si>
  <si>
    <t>Домати</t>
  </si>
  <si>
    <t>Други пресни зеленчуци</t>
  </si>
  <si>
    <t>Цветя</t>
  </si>
  <si>
    <t>Разсадници</t>
  </si>
  <si>
    <t>Декоративни растения, вкл.коледни дръвчета</t>
  </si>
  <si>
    <t>Създаване и отглеждане</t>
  </si>
  <si>
    <t>Картофи</t>
  </si>
  <si>
    <t>Плодове</t>
  </si>
  <si>
    <t>Пресни плодове</t>
  </si>
  <si>
    <t>Ябълки</t>
  </si>
  <si>
    <t>Круши</t>
  </si>
  <si>
    <t>Праскови</t>
  </si>
  <si>
    <t>Други пресни плодове</t>
  </si>
  <si>
    <t>Грозде-всичко</t>
  </si>
  <si>
    <t>Десртно грозде</t>
  </si>
  <si>
    <t>Друго грозде</t>
  </si>
  <si>
    <t>Вино</t>
  </si>
  <si>
    <t>Трапезно вино</t>
  </si>
  <si>
    <t>Други растениевъдни култури</t>
  </si>
  <si>
    <t>Семена</t>
  </si>
  <si>
    <t>Други растениевъдни продукти</t>
  </si>
  <si>
    <t>Продукция от растениевъдството</t>
  </si>
  <si>
    <t>Селскостопански животни</t>
  </si>
  <si>
    <t>Едър рогат добитък</t>
  </si>
  <si>
    <t>Свине</t>
  </si>
  <si>
    <t>Коне</t>
  </si>
  <si>
    <t>Овце и кози</t>
  </si>
  <si>
    <t>Птици</t>
  </si>
  <si>
    <t>Други животни</t>
  </si>
  <si>
    <t>Продукти от животновъдството</t>
  </si>
  <si>
    <t>Мляко</t>
  </si>
  <si>
    <t>Яйца</t>
  </si>
  <si>
    <t>Други продукти от животновъдството</t>
  </si>
  <si>
    <t>Непрана вълна</t>
  </si>
  <si>
    <t>Копринени пашкули</t>
  </si>
  <si>
    <t>Продукция от животновъдството</t>
  </si>
  <si>
    <t>Продукция на селскостопански стоки</t>
  </si>
  <si>
    <t>Продукция на селскостопански услуги</t>
  </si>
  <si>
    <t>Селскостопански услуги</t>
  </si>
  <si>
    <t>Renting of milk quota</t>
  </si>
  <si>
    <t>Продукция от селското стопанство</t>
  </si>
  <si>
    <t>Неселскостопански неотделими второстепенни дейности</t>
  </si>
  <si>
    <t>Преработка на селскостопански продукти</t>
  </si>
  <si>
    <t>- зърнени</t>
  </si>
  <si>
    <t>- зеленчуци</t>
  </si>
  <si>
    <t>- плодове</t>
  </si>
  <si>
    <t>- вино</t>
  </si>
  <si>
    <t>- животни</t>
  </si>
  <si>
    <t>- животински продукти</t>
  </si>
  <si>
    <t>- мляко</t>
  </si>
  <si>
    <t>- друга</t>
  </si>
  <si>
    <t>Други неотделими второстепенни дейности</t>
  </si>
  <si>
    <t>Продукция от отрасъл 'Селско стопанство'</t>
  </si>
  <si>
    <t xml:space="preserve">Междинно потребление </t>
  </si>
  <si>
    <t>Загуби</t>
  </si>
  <si>
    <t>Семена и посадъчен материал</t>
  </si>
  <si>
    <t>доставено от други селскостопански предприятия</t>
  </si>
  <si>
    <t>закупено извън сектора</t>
  </si>
  <si>
    <t>Произведено и потребено в самото стопанство</t>
  </si>
  <si>
    <t>Горива и масла</t>
  </si>
  <si>
    <t>- електричество</t>
  </si>
  <si>
    <t>- газ</t>
  </si>
  <si>
    <t>- други горива</t>
  </si>
  <si>
    <t>- Други</t>
  </si>
  <si>
    <t>Торове и почвени подобрители</t>
  </si>
  <si>
    <t>Препарати за растителна защита и пестициди</t>
  </si>
  <si>
    <t>Ветеринарни разходи</t>
  </si>
  <si>
    <t>Фуражни добавки</t>
  </si>
  <si>
    <t>Фуражни добавки, невключени в ЕАА</t>
  </si>
  <si>
    <t>Поддръжка и ремонт на машини и дребен инвентар</t>
  </si>
  <si>
    <t>Поддръжка на сгради</t>
  </si>
  <si>
    <t>Други стоки и услуги</t>
  </si>
  <si>
    <t>Брутна добавена стойност</t>
  </si>
  <si>
    <t>Поддръжка и ремонт</t>
  </si>
  <si>
    <t>Потребление на основен капитал</t>
  </si>
  <si>
    <t>- Оборудване</t>
  </si>
  <si>
    <t>- Сгради</t>
  </si>
  <si>
    <t>- Създаване и отглеждане</t>
  </si>
  <si>
    <t>Компенсации на наетите</t>
  </si>
  <si>
    <t>Други данъци върху производството</t>
  </si>
  <si>
    <t>Други субсидии върху производството</t>
  </si>
  <si>
    <t>Аренда</t>
  </si>
  <si>
    <t>Платени лихви</t>
  </si>
  <si>
    <t>Получени лихви</t>
  </si>
  <si>
    <t>Продукция от растениевъдството (от 01 до 09)</t>
  </si>
  <si>
    <t>Продукция от животновъдството (11+12)</t>
  </si>
  <si>
    <t>Продукция на селскостопански стоки (10+13)</t>
  </si>
  <si>
    <t>Продукция от селското стопанство (14+15)</t>
  </si>
  <si>
    <t>Продукция от отрасъл 'Селско стопанство' (16+17)</t>
  </si>
  <si>
    <t>Брутна добавена стойност по базисни цени</t>
  </si>
  <si>
    <t>Нетна добавена стойност по базисни цени</t>
  </si>
  <si>
    <t>Доход по фактори</t>
  </si>
  <si>
    <t>Опериращ излишък / Смесен доход</t>
  </si>
  <si>
    <t>Предприемачески доход</t>
  </si>
  <si>
    <t>шифър</t>
  </si>
  <si>
    <t>Коефициент на изменение</t>
  </si>
  <si>
    <t>Брутна продукция</t>
  </si>
  <si>
    <t>Начални запаси</t>
  </si>
  <si>
    <t>Употребено в единицата</t>
  </si>
  <si>
    <t>Друго</t>
  </si>
  <si>
    <t>Преработка от производителите</t>
  </si>
  <si>
    <t>Самопотребление</t>
  </si>
  <si>
    <t>Продажби</t>
  </si>
  <si>
    <t>в рамките на страната</t>
  </si>
  <si>
    <t>в отрасъла</t>
  </si>
  <si>
    <t>извън отрасъла</t>
  </si>
  <si>
    <t>извън страната</t>
  </si>
  <si>
    <t>Продажби (1)</t>
  </si>
  <si>
    <t>Производство на стоки от основен капитал за собствена сметка</t>
  </si>
  <si>
    <t>Крайни запаси</t>
  </si>
  <si>
    <t>Промяна в запасите</t>
  </si>
  <si>
    <t>Покупка на стоки и услуги за междинно потребление</t>
  </si>
  <si>
    <t>от други селскостопански единици</t>
  </si>
  <si>
    <t>от единици извън отрасъла</t>
  </si>
  <si>
    <t>млн. BGN</t>
  </si>
  <si>
    <t xml:space="preserve">Продукти </t>
  </si>
  <si>
    <t>Елементи на междинното потребление</t>
  </si>
  <si>
    <r>
      <t>2</t>
    </r>
    <r>
      <rPr>
        <vertAlign val="subscript"/>
        <sz val="9"/>
        <rFont val="A4p"/>
        <family val="2"/>
      </rPr>
      <t>v</t>
    </r>
  </si>
  <si>
    <r>
      <t>4</t>
    </r>
    <r>
      <rPr>
        <vertAlign val="subscript"/>
        <sz val="9"/>
        <rFont val="A4p"/>
        <family val="2"/>
      </rPr>
      <t>v</t>
    </r>
  </si>
  <si>
    <r>
      <t>6</t>
    </r>
    <r>
      <rPr>
        <vertAlign val="subscript"/>
        <sz val="9"/>
        <rFont val="A4p"/>
        <family val="2"/>
      </rPr>
      <t>v</t>
    </r>
  </si>
  <si>
    <r>
      <t>7</t>
    </r>
    <r>
      <rPr>
        <vertAlign val="subscript"/>
        <sz val="9"/>
        <rFont val="A4p"/>
        <family val="2"/>
      </rPr>
      <t>v</t>
    </r>
  </si>
  <si>
    <r>
      <t>8</t>
    </r>
    <r>
      <rPr>
        <vertAlign val="subscript"/>
        <sz val="9"/>
        <rFont val="A4p"/>
        <family val="2"/>
      </rPr>
      <t>v</t>
    </r>
  </si>
  <si>
    <r>
      <t>10</t>
    </r>
    <r>
      <rPr>
        <vertAlign val="subscript"/>
        <sz val="9"/>
        <rFont val="A4p"/>
        <family val="2"/>
      </rPr>
      <t>v</t>
    </r>
  </si>
  <si>
    <r>
      <t>11</t>
    </r>
    <r>
      <rPr>
        <vertAlign val="subscript"/>
        <sz val="9"/>
        <rFont val="A4p"/>
        <family val="2"/>
      </rPr>
      <t>v</t>
    </r>
  </si>
  <si>
    <r>
      <t>12</t>
    </r>
    <r>
      <rPr>
        <vertAlign val="subscript"/>
        <sz val="9"/>
        <rFont val="A4p"/>
        <family val="2"/>
      </rPr>
      <t>v1</t>
    </r>
  </si>
  <si>
    <r>
      <t>12</t>
    </r>
    <r>
      <rPr>
        <vertAlign val="subscript"/>
        <sz val="9"/>
        <rFont val="A4p"/>
        <family val="2"/>
      </rPr>
      <t>v2</t>
    </r>
  </si>
  <si>
    <r>
      <t>12</t>
    </r>
    <r>
      <rPr>
        <vertAlign val="subscript"/>
        <sz val="9"/>
        <rFont val="A4p"/>
        <family val="2"/>
      </rPr>
      <t>v3</t>
    </r>
  </si>
  <si>
    <r>
      <t>12</t>
    </r>
    <r>
      <rPr>
        <vertAlign val="subscript"/>
        <sz val="9"/>
        <rFont val="A4p"/>
        <family val="2"/>
      </rPr>
      <t>v</t>
    </r>
  </si>
  <si>
    <r>
      <t>13</t>
    </r>
    <r>
      <rPr>
        <vertAlign val="subscript"/>
        <sz val="9"/>
        <rFont val="A4p"/>
        <family val="2"/>
      </rPr>
      <t>v</t>
    </r>
  </si>
  <si>
    <r>
      <t>14</t>
    </r>
    <r>
      <rPr>
        <vertAlign val="subscript"/>
        <sz val="9"/>
        <rFont val="A4p"/>
        <family val="2"/>
      </rPr>
      <t>v</t>
    </r>
  </si>
  <si>
    <r>
      <t>16</t>
    </r>
    <r>
      <rPr>
        <vertAlign val="subscript"/>
        <sz val="9"/>
        <rFont val="A4p"/>
        <family val="2"/>
      </rPr>
      <t>v</t>
    </r>
  </si>
  <si>
    <r>
      <t>17</t>
    </r>
    <r>
      <rPr>
        <vertAlign val="subscript"/>
        <sz val="9"/>
        <rFont val="A4p"/>
        <family val="2"/>
      </rPr>
      <t>v</t>
    </r>
  </si>
  <si>
    <t>Физим</t>
  </si>
  <si>
    <t>19.10</t>
  </si>
  <si>
    <t xml:space="preserve">Крайна продукция </t>
  </si>
  <si>
    <t>* Данните за 2008 година са предварителни.</t>
  </si>
  <si>
    <t>Междинно потребление, факторни разходи, други субсидии и данъци  за 2008* година</t>
  </si>
  <si>
    <t>-</t>
  </si>
  <si>
    <t>Стойност текущи цени</t>
  </si>
  <si>
    <t>(млн. лв.)</t>
  </si>
  <si>
    <t>№</t>
  </si>
  <si>
    <t>2006 г</t>
  </si>
  <si>
    <t>2007г.</t>
  </si>
  <si>
    <t>2008 г. *</t>
  </si>
  <si>
    <t>Приложение 4</t>
  </si>
  <si>
    <t>Приложение 1</t>
  </si>
  <si>
    <t>Източник: НСИ</t>
  </si>
  <si>
    <r>
      <t>Източник</t>
    </r>
    <r>
      <rPr>
        <i/>
        <sz val="10"/>
        <rFont val="Arial"/>
        <family val="2"/>
      </rPr>
      <t>: НСИ</t>
    </r>
  </si>
  <si>
    <t>Приложение 3</t>
  </si>
  <si>
    <t>2006 г.</t>
  </si>
  <si>
    <t>2007 г.</t>
  </si>
  <si>
    <t>Продукция от отрасъл "Селско стопанство"</t>
  </si>
  <si>
    <t>Крайна продукция от отрасъл 'Селско стопанство'</t>
  </si>
  <si>
    <t>Крайна продукция</t>
  </si>
  <si>
    <t>Приложение 2</t>
  </si>
  <si>
    <t>Стойност на брутната продукция и брутна добавена стойност от отрасъл "Селско стопанство" за 2008 г. (по цени на производител)</t>
  </si>
  <si>
    <t>Крайна продукция, добавена стойност и предприемачески доход за 2008 г. (по базисни цени)</t>
  </si>
  <si>
    <t>Стойност на продукцията от отрасъл "Селско стопанство" за 2008* година   (по цени  на производител)</t>
  </si>
  <si>
    <t>Фуражни добавки, невключени в крайна продукция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</si>
</sst>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#,##0.0"/>
    <numFmt numFmtId="177" formatCode="dd/mm/yy_)"/>
    <numFmt numFmtId="178" formatCode="#,##0.0;\-#,##0.0"/>
    <numFmt numFmtId="179" formatCode="0.0"/>
    <numFmt numFmtId="180" formatCode="\ @"/>
    <numFmt numFmtId="181" formatCode="#,##0.0_ ;[Red]\-#,##0.0\ "/>
    <numFmt numFmtId="182" formatCode="0.000"/>
    <numFmt numFmtId="183" formatCode="#,##0.00\ _л_в"/>
    <numFmt numFmtId="184" formatCode="#,##0.00\ &quot;лв&quot;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4p"/>
      <family val="2"/>
    </font>
    <font>
      <sz val="8"/>
      <name val="A4p"/>
      <family val="2"/>
    </font>
    <font>
      <sz val="10"/>
      <name val="A4p"/>
      <family val="2"/>
    </font>
    <font>
      <vertAlign val="subscript"/>
      <sz val="9"/>
      <name val="A4p"/>
      <family val="2"/>
    </font>
    <font>
      <sz val="7"/>
      <name val="A4p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4p"/>
      <family val="2"/>
    </font>
    <font>
      <sz val="14"/>
      <name val="A4p"/>
      <family val="2"/>
    </font>
    <font>
      <b/>
      <sz val="14"/>
      <name val="A4p"/>
      <family val="2"/>
    </font>
    <font>
      <b/>
      <i/>
      <sz val="14"/>
      <name val="A4p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double"/>
      <right style="dashed"/>
      <top style="thin"/>
      <bottom style="dashed"/>
    </border>
    <border>
      <left>
        <color indexed="63"/>
      </left>
      <right style="dashed"/>
      <top style="thin"/>
      <bottom style="dash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 style="thin"/>
      <right style="dashed"/>
      <top style="medium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ashed"/>
      <right style="dashed"/>
      <top style="double"/>
      <bottom style="medium"/>
    </border>
    <border>
      <left style="thin"/>
      <right style="dashed"/>
      <top style="double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ouble"/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thin"/>
    </border>
  </borders>
  <cellStyleXfs count="24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2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5" fillId="0" borderId="1" xfId="15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23" applyNumberFormat="1" applyFont="1" applyFill="1" applyAlignment="1">
      <alignment horizontal="left" indent="1"/>
      <protection/>
    </xf>
    <xf numFmtId="177" fontId="5" fillId="0" borderId="0" xfId="0" applyNumberFormat="1" applyFont="1" applyFill="1" applyAlignment="1" applyProtection="1">
      <alignment horizontal="right"/>
      <protection/>
    </xf>
    <xf numFmtId="0" fontId="6" fillId="0" borderId="2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wrapText="1"/>
    </xf>
    <xf numFmtId="176" fontId="5" fillId="0" borderId="4" xfId="0" applyNumberFormat="1" applyFont="1" applyFill="1" applyBorder="1" applyAlignment="1">
      <alignment wrapText="1"/>
    </xf>
    <xf numFmtId="176" fontId="5" fillId="0" borderId="5" xfId="0" applyNumberFormat="1" applyFont="1" applyFill="1" applyBorder="1" applyAlignment="1">
      <alignment wrapText="1"/>
    </xf>
    <xf numFmtId="176" fontId="5" fillId="0" borderId="6" xfId="0" applyNumberFormat="1" applyFont="1" applyFill="1" applyBorder="1" applyAlignment="1">
      <alignment wrapText="1"/>
    </xf>
    <xf numFmtId="178" fontId="5" fillId="0" borderId="7" xfId="15" applyNumberFormat="1" applyFont="1" applyFill="1" applyBorder="1" applyAlignment="1">
      <alignment/>
    </xf>
    <xf numFmtId="178" fontId="5" fillId="0" borderId="8" xfId="15" applyNumberFormat="1" applyFont="1" applyFill="1" applyBorder="1" applyAlignment="1">
      <alignment/>
    </xf>
    <xf numFmtId="178" fontId="5" fillId="0" borderId="9" xfId="15" applyNumberFormat="1" applyFont="1" applyFill="1" applyBorder="1" applyAlignment="1">
      <alignment/>
    </xf>
    <xf numFmtId="179" fontId="5" fillId="0" borderId="9" xfId="15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indent="1"/>
    </xf>
    <xf numFmtId="17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79" fontId="5" fillId="0" borderId="0" xfId="15" applyNumberFormat="1" applyFont="1" applyFill="1" applyBorder="1" applyAlignment="1">
      <alignment/>
    </xf>
    <xf numFmtId="2" fontId="5" fillId="0" borderId="0" xfId="15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 horizontal="right"/>
    </xf>
    <xf numFmtId="178" fontId="5" fillId="0" borderId="10" xfId="15" applyNumberFormat="1" applyFont="1" applyFill="1" applyBorder="1" applyAlignment="1">
      <alignment vertical="center"/>
    </xf>
    <xf numFmtId="178" fontId="5" fillId="0" borderId="11" xfId="15" applyNumberFormat="1" applyFont="1" applyFill="1" applyBorder="1" applyAlignment="1">
      <alignment vertical="center"/>
    </xf>
    <xf numFmtId="178" fontId="5" fillId="0" borderId="12" xfId="15" applyNumberFormat="1" applyFont="1" applyFill="1" applyBorder="1" applyAlignment="1">
      <alignment vertical="center"/>
    </xf>
    <xf numFmtId="178" fontId="5" fillId="0" borderId="13" xfId="15" applyNumberFormat="1" applyFont="1" applyFill="1" applyBorder="1" applyAlignment="1">
      <alignment vertical="center"/>
    </xf>
    <xf numFmtId="178" fontId="5" fillId="0" borderId="14" xfId="15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23" applyNumberFormat="1" applyFont="1" applyFill="1" applyAlignment="1">
      <alignment horizontal="left" indent="1"/>
      <protection/>
    </xf>
    <xf numFmtId="0" fontId="9" fillId="0" borderId="0" xfId="23" applyNumberFormat="1" applyFont="1" applyFill="1">
      <alignment/>
      <protection/>
    </xf>
    <xf numFmtId="0" fontId="9" fillId="0" borderId="0" xfId="23" applyFont="1" applyFill="1" applyAlignment="1">
      <alignment horizontal="centerContinuous"/>
      <protection/>
    </xf>
    <xf numFmtId="0" fontId="9" fillId="0" borderId="0" xfId="23" applyFont="1" applyFill="1" quotePrefix="1">
      <alignment/>
      <protection/>
    </xf>
    <xf numFmtId="0" fontId="9" fillId="0" borderId="0" xfId="23" applyFont="1" applyFill="1">
      <alignment/>
      <protection/>
    </xf>
    <xf numFmtId="0" fontId="9" fillId="0" borderId="0" xfId="0" applyNumberFormat="1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6" fontId="13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180" fontId="9" fillId="0" borderId="19" xfId="0" applyNumberFormat="1" applyFont="1" applyFill="1" applyBorder="1" applyAlignment="1">
      <alignment/>
    </xf>
    <xf numFmtId="0" fontId="9" fillId="0" borderId="20" xfId="0" applyNumberFormat="1" applyFont="1" applyFill="1" applyBorder="1" applyAlignment="1">
      <alignment/>
    </xf>
    <xf numFmtId="176" fontId="9" fillId="0" borderId="20" xfId="0" applyNumberFormat="1" applyFont="1" applyFill="1" applyBorder="1" applyAlignment="1">
      <alignment/>
    </xf>
    <xf numFmtId="178" fontId="9" fillId="0" borderId="0" xfId="15" applyNumberFormat="1" applyFont="1" applyFill="1" applyBorder="1" applyAlignment="1">
      <alignment/>
    </xf>
    <xf numFmtId="178" fontId="9" fillId="0" borderId="21" xfId="15" applyNumberFormat="1" applyFont="1" applyFill="1" applyBorder="1" applyAlignment="1">
      <alignment/>
    </xf>
    <xf numFmtId="178" fontId="9" fillId="0" borderId="22" xfId="15" applyNumberFormat="1" applyFont="1" applyFill="1" applyBorder="1" applyAlignment="1">
      <alignment/>
    </xf>
    <xf numFmtId="0" fontId="9" fillId="0" borderId="20" xfId="0" applyNumberFormat="1" applyFont="1" applyFill="1" applyBorder="1" applyAlignment="1">
      <alignment horizontal="left" indent="1"/>
    </xf>
    <xf numFmtId="176" fontId="9" fillId="0" borderId="20" xfId="0" applyNumberFormat="1" applyFont="1" applyFill="1" applyBorder="1" applyAlignment="1">
      <alignment/>
    </xf>
    <xf numFmtId="178" fontId="9" fillId="0" borderId="23" xfId="15" applyNumberFormat="1" applyFont="1" applyFill="1" applyBorder="1" applyAlignment="1">
      <alignment/>
    </xf>
    <xf numFmtId="178" fontId="9" fillId="0" borderId="24" xfId="15" applyNumberFormat="1" applyFont="1" applyFill="1" applyBorder="1" applyAlignment="1">
      <alignment/>
    </xf>
    <xf numFmtId="0" fontId="9" fillId="0" borderId="20" xfId="0" applyNumberFormat="1" applyFont="1" applyFill="1" applyBorder="1" applyAlignment="1">
      <alignment horizontal="left" indent="2"/>
    </xf>
    <xf numFmtId="0" fontId="9" fillId="0" borderId="20" xfId="0" applyNumberFormat="1" applyFont="1" applyFill="1" applyBorder="1" applyAlignment="1">
      <alignment horizontal="left"/>
    </xf>
    <xf numFmtId="176" fontId="9" fillId="0" borderId="0" xfId="0" applyNumberFormat="1" applyFont="1" applyFill="1" applyAlignment="1">
      <alignment/>
    </xf>
    <xf numFmtId="176" fontId="9" fillId="0" borderId="23" xfId="0" applyNumberFormat="1" applyFont="1" applyFill="1" applyBorder="1" applyAlignment="1">
      <alignment/>
    </xf>
    <xf numFmtId="176" fontId="9" fillId="0" borderId="24" xfId="0" applyNumberFormat="1" applyFont="1" applyFill="1" applyBorder="1" applyAlignment="1">
      <alignment/>
    </xf>
    <xf numFmtId="0" fontId="9" fillId="0" borderId="2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Alignment="1">
      <alignment/>
    </xf>
    <xf numFmtId="176" fontId="9" fillId="0" borderId="24" xfId="15" applyNumberFormat="1" applyFont="1" applyFill="1" applyBorder="1" applyAlignment="1">
      <alignment/>
    </xf>
    <xf numFmtId="180" fontId="9" fillId="0" borderId="25" xfId="0" applyNumberFormat="1" applyFont="1" applyFill="1" applyBorder="1" applyAlignment="1">
      <alignment/>
    </xf>
    <xf numFmtId="0" fontId="9" fillId="0" borderId="26" xfId="0" applyNumberFormat="1" applyFont="1" applyFill="1" applyBorder="1" applyAlignment="1">
      <alignment/>
    </xf>
    <xf numFmtId="176" fontId="9" fillId="0" borderId="26" xfId="0" applyNumberFormat="1" applyFont="1" applyFill="1" applyBorder="1" applyAlignment="1">
      <alignment/>
    </xf>
    <xf numFmtId="178" fontId="9" fillId="0" borderId="27" xfId="15" applyNumberFormat="1" applyFont="1" applyFill="1" applyBorder="1" applyAlignment="1">
      <alignment/>
    </xf>
    <xf numFmtId="178" fontId="9" fillId="0" borderId="28" xfId="15" applyNumberFormat="1" applyFont="1" applyFill="1" applyBorder="1" applyAlignment="1">
      <alignment/>
    </xf>
    <xf numFmtId="178" fontId="9" fillId="0" borderId="29" xfId="15" applyNumberFormat="1" applyFont="1" applyFill="1" applyBorder="1" applyAlignment="1">
      <alignment/>
    </xf>
    <xf numFmtId="178" fontId="9" fillId="0" borderId="0" xfId="15" applyNumberFormat="1" applyFont="1" applyFill="1" applyBorder="1" applyAlignment="1">
      <alignment/>
    </xf>
    <xf numFmtId="178" fontId="9" fillId="0" borderId="0" xfId="15" applyNumberFormat="1" applyFont="1" applyFill="1" applyBorder="1" applyAlignment="1" quotePrefix="1">
      <alignment/>
    </xf>
    <xf numFmtId="178" fontId="9" fillId="0" borderId="23" xfId="15" applyNumberFormat="1" applyFont="1" applyFill="1" applyBorder="1" applyAlignment="1">
      <alignment/>
    </xf>
    <xf numFmtId="176" fontId="9" fillId="0" borderId="24" xfId="15" applyNumberFormat="1" applyFont="1" applyFill="1" applyBorder="1" applyAlignment="1">
      <alignment horizontal="right"/>
    </xf>
    <xf numFmtId="180" fontId="9" fillId="0" borderId="30" xfId="0" applyNumberFormat="1" applyFont="1" applyFill="1" applyBorder="1" applyAlignment="1">
      <alignment/>
    </xf>
    <xf numFmtId="0" fontId="9" fillId="0" borderId="31" xfId="0" applyNumberFormat="1" applyFont="1" applyFill="1" applyBorder="1" applyAlignment="1">
      <alignment/>
    </xf>
    <xf numFmtId="176" fontId="9" fillId="0" borderId="31" xfId="0" applyNumberFormat="1" applyFont="1" applyFill="1" applyBorder="1" applyAlignment="1">
      <alignment/>
    </xf>
    <xf numFmtId="178" fontId="9" fillId="0" borderId="32" xfId="15" applyNumberFormat="1" applyFont="1" applyFill="1" applyBorder="1" applyAlignment="1">
      <alignment/>
    </xf>
    <xf numFmtId="178" fontId="9" fillId="0" borderId="33" xfId="15" applyNumberFormat="1" applyFont="1" applyFill="1" applyBorder="1" applyAlignment="1">
      <alignment/>
    </xf>
    <xf numFmtId="178" fontId="9" fillId="0" borderId="34" xfId="15" applyNumberFormat="1" applyFont="1" applyFill="1" applyBorder="1" applyAlignment="1">
      <alignment/>
    </xf>
    <xf numFmtId="0" fontId="9" fillId="0" borderId="20" xfId="0" applyNumberFormat="1" applyFont="1" applyFill="1" applyBorder="1" applyAlignment="1">
      <alignment wrapText="1"/>
    </xf>
    <xf numFmtId="180" fontId="9" fillId="0" borderId="35" xfId="0" applyNumberFormat="1" applyFont="1" applyFill="1" applyBorder="1" applyAlignment="1">
      <alignment/>
    </xf>
    <xf numFmtId="0" fontId="9" fillId="0" borderId="36" xfId="0" applyNumberFormat="1" applyFont="1" applyFill="1" applyBorder="1" applyAlignment="1">
      <alignment/>
    </xf>
    <xf numFmtId="176" fontId="9" fillId="0" borderId="36" xfId="0" applyNumberFormat="1" applyFont="1" applyFill="1" applyBorder="1" applyAlignment="1">
      <alignment/>
    </xf>
    <xf numFmtId="178" fontId="9" fillId="0" borderId="37" xfId="15" applyNumberFormat="1" applyFont="1" applyFill="1" applyBorder="1" applyAlignment="1">
      <alignment/>
    </xf>
    <xf numFmtId="178" fontId="9" fillId="0" borderId="38" xfId="15" applyNumberFormat="1" applyFont="1" applyFill="1" applyBorder="1" applyAlignment="1">
      <alignment/>
    </xf>
    <xf numFmtId="178" fontId="9" fillId="0" borderId="39" xfId="15" applyNumberFormat="1" applyFont="1" applyFill="1" applyBorder="1" applyAlignment="1">
      <alignment/>
    </xf>
    <xf numFmtId="0" fontId="9" fillId="0" borderId="20" xfId="0" applyNumberFormat="1" applyFont="1" applyFill="1" applyBorder="1" applyAlignment="1">
      <alignment horizontal="left" wrapText="1"/>
    </xf>
    <xf numFmtId="0" fontId="9" fillId="0" borderId="36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176" fontId="5" fillId="0" borderId="40" xfId="0" applyNumberFormat="1" applyFont="1" applyFill="1" applyBorder="1" applyAlignment="1">
      <alignment wrapText="1"/>
    </xf>
    <xf numFmtId="178" fontId="5" fillId="0" borderId="20" xfId="15" applyNumberFormat="1" applyFont="1" applyFill="1" applyBorder="1" applyAlignment="1">
      <alignment/>
    </xf>
    <xf numFmtId="179" fontId="5" fillId="0" borderId="20" xfId="15" applyNumberFormat="1" applyFont="1" applyFill="1" applyBorder="1" applyAlignment="1">
      <alignment/>
    </xf>
    <xf numFmtId="178" fontId="5" fillId="0" borderId="41" xfId="15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178" fontId="5" fillId="0" borderId="42" xfId="15" applyNumberFormat="1" applyFont="1" applyFill="1" applyBorder="1" applyAlignment="1">
      <alignment vertical="center"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44" xfId="0" applyNumberFormat="1" applyFont="1" applyFill="1" applyBorder="1" applyAlignment="1" applyProtection="1">
      <alignment/>
      <protection/>
    </xf>
    <xf numFmtId="0" fontId="5" fillId="0" borderId="1" xfId="23" applyNumberFormat="1" applyFont="1" applyFill="1" applyBorder="1">
      <alignment/>
      <protection/>
    </xf>
    <xf numFmtId="0" fontId="5" fillId="0" borderId="1" xfId="23" applyNumberFormat="1" applyFont="1" applyFill="1" applyBorder="1" applyAlignment="1">
      <alignment horizontal="left" indent="1"/>
      <protection/>
    </xf>
    <xf numFmtId="0" fontId="5" fillId="0" borderId="15" xfId="23" applyNumberFormat="1" applyFont="1" applyFill="1" applyBorder="1">
      <alignment/>
      <protection/>
    </xf>
    <xf numFmtId="49" fontId="5" fillId="0" borderId="45" xfId="23" applyNumberFormat="1" applyFont="1" applyFill="1" applyBorder="1" applyAlignment="1">
      <alignment vertical="center"/>
      <protection/>
    </xf>
    <xf numFmtId="49" fontId="5" fillId="0" borderId="46" xfId="23" applyNumberFormat="1" applyFont="1" applyFill="1" applyBorder="1" applyAlignment="1">
      <alignment vertical="center"/>
      <protection/>
    </xf>
    <xf numFmtId="0" fontId="5" fillId="0" borderId="47" xfId="23" applyNumberFormat="1" applyFont="1" applyFill="1" applyBorder="1">
      <alignment/>
      <protection/>
    </xf>
    <xf numFmtId="0" fontId="6" fillId="0" borderId="4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8" fontId="5" fillId="0" borderId="0" xfId="15" applyNumberFormat="1" applyFont="1" applyFill="1" applyBorder="1" applyAlignment="1">
      <alignment/>
    </xf>
    <xf numFmtId="178" fontId="5" fillId="0" borderId="49" xfId="15" applyNumberFormat="1" applyFont="1" applyFill="1" applyBorder="1" applyAlignment="1">
      <alignment/>
    </xf>
    <xf numFmtId="178" fontId="5" fillId="0" borderId="2" xfId="15" applyNumberFormat="1" applyFont="1" applyFill="1" applyBorder="1" applyAlignment="1">
      <alignment/>
    </xf>
    <xf numFmtId="49" fontId="5" fillId="0" borderId="0" xfId="23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/>
    </xf>
    <xf numFmtId="0" fontId="13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183" fontId="5" fillId="0" borderId="16" xfId="15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left" indent="1"/>
    </xf>
    <xf numFmtId="0" fontId="5" fillId="0" borderId="16" xfId="0" applyNumberFormat="1" applyFont="1" applyFill="1" applyBorder="1" applyAlignment="1">
      <alignment horizontal="left" indent="2"/>
    </xf>
    <xf numFmtId="0" fontId="5" fillId="0" borderId="16" xfId="0" applyNumberFormat="1" applyFont="1" applyFill="1" applyBorder="1" applyAlignment="1">
      <alignment horizontal="left" wrapText="1" indent="2"/>
    </xf>
    <xf numFmtId="0" fontId="5" fillId="0" borderId="16" xfId="0" applyNumberFormat="1" applyFont="1" applyFill="1" applyBorder="1" applyAlignment="1">
      <alignment wrapText="1"/>
    </xf>
    <xf numFmtId="0" fontId="5" fillId="0" borderId="16" xfId="23" applyNumberFormat="1" applyFont="1" applyFill="1" applyBorder="1">
      <alignment/>
      <protection/>
    </xf>
    <xf numFmtId="0" fontId="5" fillId="0" borderId="16" xfId="23" applyNumberFormat="1" applyFont="1" applyFill="1" applyBorder="1" applyAlignment="1">
      <alignment horizontal="left" indent="1"/>
      <protection/>
    </xf>
    <xf numFmtId="49" fontId="5" fillId="0" borderId="16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vertical="center" wrapText="1" indent="1"/>
    </xf>
    <xf numFmtId="0" fontId="5" fillId="0" borderId="16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183" fontId="4" fillId="0" borderId="16" xfId="15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wrapText="1"/>
    </xf>
    <xf numFmtId="0" fontId="4" fillId="0" borderId="16" xfId="0" applyNumberFormat="1" applyFont="1" applyFill="1" applyBorder="1" applyAlignment="1" applyProtection="1">
      <alignment wrapText="1"/>
      <protection/>
    </xf>
    <xf numFmtId="178" fontId="4" fillId="0" borderId="0" xfId="0" applyNumberFormat="1" applyFont="1" applyFill="1" applyBorder="1" applyAlignment="1">
      <alignment horizontal="right"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8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5" fillId="0" borderId="43" xfId="0" applyFont="1" applyFill="1" applyBorder="1" applyAlignment="1" applyProtection="1">
      <alignment horizontal="left"/>
      <protection/>
    </xf>
    <xf numFmtId="183" fontId="5" fillId="0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183" fontId="5" fillId="0" borderId="16" xfId="15" applyNumberFormat="1" applyFont="1" applyFill="1" applyBorder="1" applyAlignment="1">
      <alignment/>
    </xf>
    <xf numFmtId="183" fontId="5" fillId="0" borderId="16" xfId="0" applyNumberFormat="1" applyFont="1" applyBorder="1" applyAlignment="1">
      <alignment/>
    </xf>
    <xf numFmtId="183" fontId="4" fillId="0" borderId="16" xfId="15" applyNumberFormat="1" applyFont="1" applyFill="1" applyBorder="1" applyAlignment="1">
      <alignment/>
    </xf>
    <xf numFmtId="0" fontId="5" fillId="0" borderId="16" xfId="23" applyNumberFormat="1" applyFont="1" applyFill="1" applyBorder="1" applyAlignment="1">
      <alignment horizontal="left" wrapText="1" indent="1"/>
      <protection/>
    </xf>
    <xf numFmtId="0" fontId="5" fillId="0" borderId="16" xfId="23" applyNumberFormat="1" applyFont="1" applyFill="1" applyBorder="1" applyAlignment="1">
      <alignment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Alignment="1">
      <alignment horizontal="left" vertical="center"/>
    </xf>
    <xf numFmtId="179" fontId="5" fillId="0" borderId="50" xfId="15" applyNumberFormat="1" applyFont="1" applyFill="1" applyBorder="1" applyAlignment="1">
      <alignment/>
    </xf>
    <xf numFmtId="178" fontId="5" fillId="0" borderId="51" xfId="15" applyNumberFormat="1" applyFont="1" applyFill="1" applyBorder="1" applyAlignment="1">
      <alignment/>
    </xf>
    <xf numFmtId="178" fontId="5" fillId="0" borderId="52" xfId="15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left" vertical="top" wrapText="1"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9" fillId="0" borderId="4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 applyProtection="1">
      <alignment horizontal="center" vertical="center" wrapText="1"/>
      <protection/>
    </xf>
    <xf numFmtId="0" fontId="9" fillId="0" borderId="54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9" fillId="0" borderId="50" xfId="0" applyNumberFormat="1" applyFont="1" applyFill="1" applyBorder="1" applyAlignment="1" applyProtection="1">
      <alignment horizontal="center" vertical="center" wrapText="1"/>
      <protection/>
    </xf>
    <xf numFmtId="0" fontId="9" fillId="0" borderId="56" xfId="0" applyNumberFormat="1" applyFont="1" applyFill="1" applyBorder="1" applyAlignment="1" applyProtection="1">
      <alignment horizontal="center" vertical="center" wrapText="1"/>
      <protection/>
    </xf>
    <xf numFmtId="0" fontId="9" fillId="0" borderId="52" xfId="0" applyNumberFormat="1" applyFont="1" applyFill="1" applyBorder="1" applyAlignment="1" applyProtection="1">
      <alignment horizontal="center" vertical="center" wrapText="1"/>
      <protection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47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5" fillId="0" borderId="4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14" fillId="0" borderId="0" xfId="0" applyFont="1" applyFill="1" applyAlignment="1">
      <alignment horizontal="left" vertical="center"/>
    </xf>
    <xf numFmtId="0" fontId="5" fillId="0" borderId="59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5" fillId="0" borderId="6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_x0000__x0002_nt_x0000__x0002_ie_x0000__x0002_de_x0000__x0002_ b_x0000__x0002_ch_x0000__x0002_d _x0000__x0002_re_x0000__x0002_ k_x0000__x0002_we_x0000__x0002_d_x0003__x0000__x0002_d_x000E__x0000__x0002_ _x0008__x0000__x0002__x000E_ _x0000__x0002_ ‡_x0000__x0002_i`_x0000__x0003_N_x0013_e_x0000__x0003_'|'_x0000__x0002_ve_x0000__x0002_le_x0000__x0002_s _x0000__x0002_i%_x0000__x0005_größe_x0000__x0002_ a_x0000__x0002_he_x0000__x0002_on_x0000__x0002_rt_x0000__x0002_at_x0000__x0002_e" xfId="21"/>
    <cellStyle name="Percent" xfId="22"/>
    <cellStyle name="Standard_variant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pal\EAA-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pal\Produc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pal\Inf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pal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2 (v)"/>
      <sheetName val="production"/>
      <sheetName val="table3"/>
      <sheetName val="inputs"/>
      <sheetName val="gross concept"/>
      <sheetName val="EAA"/>
    </sheetNames>
    <sheetDataSet>
      <sheetData sheetId="0">
        <row r="11">
          <cell r="B11" t="str">
            <v>01</v>
          </cell>
        </row>
        <row r="12">
          <cell r="B12" t="str">
            <v>01.1</v>
          </cell>
        </row>
        <row r="13">
          <cell r="B13" t="str">
            <v>01.1/1</v>
          </cell>
        </row>
        <row r="14">
          <cell r="B14" t="str">
            <v>01.1/2</v>
          </cell>
        </row>
        <row r="15">
          <cell r="B15" t="str">
            <v>01.2</v>
          </cell>
        </row>
        <row r="16">
          <cell r="B16" t="str">
            <v>01.3</v>
          </cell>
        </row>
        <row r="17">
          <cell r="B17" t="str">
            <v>01.4</v>
          </cell>
        </row>
        <row r="18">
          <cell r="B18" t="str">
            <v>01.5</v>
          </cell>
        </row>
        <row r="19">
          <cell r="B19" t="str">
            <v>01.6</v>
          </cell>
        </row>
        <row r="20">
          <cell r="B20" t="str">
            <v>01.7</v>
          </cell>
        </row>
        <row r="21">
          <cell r="B21" t="str">
            <v>02</v>
          </cell>
        </row>
        <row r="22">
          <cell r="B22" t="str">
            <v>02.1</v>
          </cell>
        </row>
        <row r="23">
          <cell r="B23" t="str">
            <v>02.1/1</v>
          </cell>
        </row>
        <row r="24">
          <cell r="B24" t="str">
            <v>02.1/2</v>
          </cell>
        </row>
        <row r="25">
          <cell r="B25" t="str">
            <v>02.1/3</v>
          </cell>
        </row>
        <row r="26">
          <cell r="B26" t="str">
            <v>02.1/4</v>
          </cell>
        </row>
        <row r="27">
          <cell r="B27" t="str">
            <v>02.2</v>
          </cell>
        </row>
        <row r="28">
          <cell r="B28" t="str">
            <v>02.3</v>
          </cell>
        </row>
        <row r="29">
          <cell r="B29" t="str">
            <v>02.4</v>
          </cell>
        </row>
        <row r="30">
          <cell r="B30" t="str">
            <v>02.5</v>
          </cell>
        </row>
        <row r="31">
          <cell r="B31" t="str">
            <v>02.5/1</v>
          </cell>
        </row>
        <row r="32">
          <cell r="B32" t="str">
            <v>02.5/2</v>
          </cell>
        </row>
        <row r="33">
          <cell r="B33" t="str">
            <v>02.5/3</v>
          </cell>
        </row>
        <row r="34">
          <cell r="B34" t="str">
            <v>03</v>
          </cell>
        </row>
        <row r="35">
          <cell r="B35" t="str">
            <v>03.1</v>
          </cell>
        </row>
        <row r="36">
          <cell r="B36" t="str">
            <v>03.2</v>
          </cell>
        </row>
        <row r="37">
          <cell r="B37" t="str">
            <v>03.3</v>
          </cell>
        </row>
        <row r="38">
          <cell r="B38" t="str">
            <v>04</v>
          </cell>
        </row>
        <row r="39">
          <cell r="B39" t="str">
            <v>04.1</v>
          </cell>
        </row>
        <row r="41">
          <cell r="B41" t="str">
            <v>04.1/2</v>
          </cell>
        </row>
        <row r="42">
          <cell r="B42" t="str">
            <v>04.1/3</v>
          </cell>
        </row>
        <row r="43">
          <cell r="B43" t="str">
            <v>04.2</v>
          </cell>
        </row>
        <row r="44">
          <cell r="B44" t="str">
            <v>04.2/1</v>
          </cell>
        </row>
        <row r="45">
          <cell r="B45" t="str">
            <v>04.2/2</v>
          </cell>
        </row>
        <row r="46">
          <cell r="B46" t="str">
            <v>04.2/3</v>
          </cell>
        </row>
        <row r="47">
          <cell r="B47" t="str">
            <v>05</v>
          </cell>
        </row>
        <row r="48">
          <cell r="B48" t="str">
            <v>06</v>
          </cell>
        </row>
        <row r="49">
          <cell r="B49" t="str">
            <v>06.1</v>
          </cell>
        </row>
        <row r="50">
          <cell r="B50" t="str">
            <v>06.1/1</v>
          </cell>
        </row>
        <row r="51">
          <cell r="B51" t="str">
            <v>06.1/2</v>
          </cell>
        </row>
        <row r="52">
          <cell r="B52" t="str">
            <v>06.1/3</v>
          </cell>
        </row>
        <row r="53">
          <cell r="B53" t="str">
            <v>06.1/4</v>
          </cell>
        </row>
        <row r="60">
          <cell r="B60" t="str">
            <v>06.4</v>
          </cell>
        </row>
        <row r="61">
          <cell r="B61" t="str">
            <v>06.4/1</v>
          </cell>
        </row>
        <row r="62">
          <cell r="B62" t="str">
            <v>06.4/2</v>
          </cell>
        </row>
        <row r="66">
          <cell r="B66" t="str">
            <v>07</v>
          </cell>
        </row>
        <row r="67">
          <cell r="B67" t="str">
            <v>07.1</v>
          </cell>
        </row>
        <row r="70">
          <cell r="B70" t="str">
            <v>09</v>
          </cell>
        </row>
        <row r="72">
          <cell r="B72" t="str">
            <v>09.2</v>
          </cell>
        </row>
        <row r="73">
          <cell r="B73" t="str">
            <v>09.3</v>
          </cell>
        </row>
        <row r="74">
          <cell r="B74" t="str">
            <v>10</v>
          </cell>
        </row>
        <row r="75">
          <cell r="B75" t="str">
            <v>11</v>
          </cell>
        </row>
        <row r="76">
          <cell r="B76" t="str">
            <v>11.1</v>
          </cell>
        </row>
        <row r="77">
          <cell r="B77" t="str">
            <v>11.2</v>
          </cell>
        </row>
        <row r="78">
          <cell r="B78" t="str">
            <v>11.3</v>
          </cell>
        </row>
        <row r="79">
          <cell r="B79" t="str">
            <v>11.4</v>
          </cell>
        </row>
        <row r="80">
          <cell r="B80" t="str">
            <v>11.5</v>
          </cell>
        </row>
        <row r="81">
          <cell r="B81" t="str">
            <v>11.6</v>
          </cell>
        </row>
        <row r="82">
          <cell r="B82" t="str">
            <v>12</v>
          </cell>
        </row>
        <row r="83">
          <cell r="B83" t="str">
            <v>12.1</v>
          </cell>
        </row>
        <row r="84">
          <cell r="B84" t="str">
            <v>12.2</v>
          </cell>
        </row>
        <row r="85">
          <cell r="B85" t="str">
            <v>12.3</v>
          </cell>
        </row>
        <row r="86">
          <cell r="B86" t="str">
            <v>12.3/1</v>
          </cell>
        </row>
        <row r="87">
          <cell r="B87" t="str">
            <v>12.3/2</v>
          </cell>
        </row>
        <row r="88">
          <cell r="B88" t="str">
            <v>12.3/3</v>
          </cell>
        </row>
        <row r="89">
          <cell r="B89" t="str">
            <v>13</v>
          </cell>
        </row>
        <row r="90">
          <cell r="B90" t="str">
            <v>14</v>
          </cell>
        </row>
        <row r="91">
          <cell r="B91" t="str">
            <v>15</v>
          </cell>
        </row>
        <row r="92">
          <cell r="B92" t="str">
            <v>15.1</v>
          </cell>
        </row>
        <row r="94">
          <cell r="B94" t="str">
            <v>16</v>
          </cell>
        </row>
        <row r="95">
          <cell r="B95" t="str">
            <v>17</v>
          </cell>
        </row>
        <row r="96">
          <cell r="B96" t="str">
            <v>17.1</v>
          </cell>
        </row>
        <row r="97">
          <cell r="B97" t="str">
            <v>17.1/1</v>
          </cell>
        </row>
        <row r="98">
          <cell r="B98" t="str">
            <v>17.1/2</v>
          </cell>
        </row>
        <row r="99">
          <cell r="B99" t="str">
            <v>17.1/3</v>
          </cell>
        </row>
        <row r="100">
          <cell r="B100" t="str">
            <v>17.1/4</v>
          </cell>
        </row>
        <row r="101">
          <cell r="B101" t="str">
            <v>17.1/5</v>
          </cell>
        </row>
        <row r="102">
          <cell r="B102" t="str">
            <v>17.1/6</v>
          </cell>
        </row>
        <row r="103">
          <cell r="B103" t="str">
            <v>17.1/6/1</v>
          </cell>
        </row>
        <row r="105">
          <cell r="B105" t="str">
            <v>17.1/7</v>
          </cell>
        </row>
        <row r="106">
          <cell r="B106" t="str">
            <v>17.2</v>
          </cell>
        </row>
        <row r="107">
          <cell r="B107" t="str">
            <v>18</v>
          </cell>
        </row>
      </sheetData>
      <sheetData sheetId="1">
        <row r="9">
          <cell r="D9">
            <v>497.696</v>
          </cell>
          <cell r="E9">
            <v>0</v>
          </cell>
          <cell r="F9">
            <v>0</v>
          </cell>
        </row>
        <row r="10">
          <cell r="D10">
            <v>9.273213680000001</v>
          </cell>
          <cell r="E10">
            <v>0</v>
          </cell>
          <cell r="F10">
            <v>0</v>
          </cell>
        </row>
        <row r="11">
          <cell r="D11">
            <v>3.3859624000000004</v>
          </cell>
          <cell r="E11">
            <v>0</v>
          </cell>
          <cell r="F11">
            <v>0</v>
          </cell>
        </row>
        <row r="12">
          <cell r="D12">
            <v>146.36150269</v>
          </cell>
          <cell r="E12">
            <v>0</v>
          </cell>
          <cell r="F12">
            <v>0</v>
          </cell>
        </row>
        <row r="13">
          <cell r="D13">
            <v>8.85357755</v>
          </cell>
          <cell r="E13">
            <v>0</v>
          </cell>
          <cell r="F13">
            <v>0</v>
          </cell>
        </row>
        <row r="14">
          <cell r="D14">
            <v>233.35400000000004</v>
          </cell>
          <cell r="E14">
            <v>0</v>
          </cell>
          <cell r="F14">
            <v>0</v>
          </cell>
        </row>
        <row r="15">
          <cell r="D15">
            <v>6.81464008</v>
          </cell>
          <cell r="E15">
            <v>0</v>
          </cell>
          <cell r="F15">
            <v>0</v>
          </cell>
        </row>
        <row r="16">
          <cell r="D16">
            <v>17.787</v>
          </cell>
          <cell r="E16">
            <v>0</v>
          </cell>
          <cell r="F16">
            <v>0</v>
          </cell>
        </row>
        <row r="19">
          <cell r="D19">
            <v>6.5280000000000005</v>
          </cell>
          <cell r="E19">
            <v>0</v>
          </cell>
          <cell r="F19">
            <v>0</v>
          </cell>
        </row>
        <row r="20">
          <cell r="D20">
            <v>371.429658</v>
          </cell>
          <cell r="E20">
            <v>0</v>
          </cell>
          <cell r="F20">
            <v>0</v>
          </cell>
        </row>
        <row r="21">
          <cell r="D21">
            <v>0.2261619</v>
          </cell>
          <cell r="E21">
            <v>0</v>
          </cell>
          <cell r="F21">
            <v>0</v>
          </cell>
        </row>
        <row r="22">
          <cell r="D22">
            <v>12.49632743</v>
          </cell>
          <cell r="E22">
            <v>0</v>
          </cell>
          <cell r="F22">
            <v>0</v>
          </cell>
        </row>
        <row r="23">
          <cell r="D23">
            <v>16.65674122</v>
          </cell>
          <cell r="E23">
            <v>0</v>
          </cell>
          <cell r="F23">
            <v>0</v>
          </cell>
        </row>
        <row r="24">
          <cell r="D24">
            <v>170.89780567000003</v>
          </cell>
          <cell r="E24">
            <v>0</v>
          </cell>
          <cell r="F24">
            <v>0</v>
          </cell>
        </row>
        <row r="25">
          <cell r="D25">
            <v>1.28360106</v>
          </cell>
          <cell r="E25">
            <v>0</v>
          </cell>
          <cell r="F25">
            <v>0</v>
          </cell>
        </row>
        <row r="27">
          <cell r="D27">
            <v>1.9473254000000002</v>
          </cell>
          <cell r="E27">
            <v>0</v>
          </cell>
          <cell r="F27">
            <v>0</v>
          </cell>
        </row>
        <row r="28">
          <cell r="D28">
            <v>0.9250905599999998</v>
          </cell>
          <cell r="E28">
            <v>0</v>
          </cell>
          <cell r="F28">
            <v>0</v>
          </cell>
        </row>
        <row r="29">
          <cell r="D29">
            <v>46.849889426</v>
          </cell>
          <cell r="E29">
            <v>0</v>
          </cell>
          <cell r="F29">
            <v>0</v>
          </cell>
        </row>
        <row r="31">
          <cell r="D31">
            <v>23.1952242</v>
          </cell>
          <cell r="E31">
            <v>0</v>
          </cell>
          <cell r="F31">
            <v>0</v>
          </cell>
        </row>
        <row r="32">
          <cell r="D32">
            <v>1.9482425</v>
          </cell>
          <cell r="E32">
            <v>0</v>
          </cell>
          <cell r="F32">
            <v>0</v>
          </cell>
        </row>
        <row r="33">
          <cell r="D33">
            <v>119.31603944000001</v>
          </cell>
          <cell r="E33">
            <v>0</v>
          </cell>
          <cell r="F33">
            <v>0</v>
          </cell>
        </row>
        <row r="37">
          <cell r="D37">
            <v>155.16355933999998</v>
          </cell>
          <cell r="E37">
            <v>0</v>
          </cell>
          <cell r="F37">
            <v>0</v>
          </cell>
        </row>
        <row r="38">
          <cell r="D38">
            <v>695.6562889050001</v>
          </cell>
          <cell r="E38">
            <v>0</v>
          </cell>
          <cell r="F38">
            <v>0</v>
          </cell>
        </row>
        <row r="40">
          <cell r="D40">
            <v>111.6414977</v>
          </cell>
          <cell r="E40">
            <v>0</v>
          </cell>
          <cell r="F40">
            <v>0</v>
          </cell>
        </row>
        <row r="41">
          <cell r="D41">
            <v>0.229</v>
          </cell>
          <cell r="E41">
            <v>0</v>
          </cell>
          <cell r="F41">
            <v>0</v>
          </cell>
        </row>
        <row r="42">
          <cell r="D42">
            <v>0.24</v>
          </cell>
          <cell r="E42">
            <v>0</v>
          </cell>
          <cell r="F42">
            <v>0</v>
          </cell>
        </row>
        <row r="43">
          <cell r="D43">
            <v>117.55735413999999</v>
          </cell>
          <cell r="E43">
            <v>0</v>
          </cell>
          <cell r="F43">
            <v>0</v>
          </cell>
        </row>
        <row r="46">
          <cell r="D46">
            <v>59.017784520000006</v>
          </cell>
          <cell r="E46">
            <v>0</v>
          </cell>
          <cell r="F46">
            <v>0</v>
          </cell>
        </row>
        <row r="47">
          <cell r="D47">
            <v>16.94038763</v>
          </cell>
          <cell r="E47">
            <v>0</v>
          </cell>
          <cell r="F47">
            <v>0</v>
          </cell>
        </row>
        <row r="48">
          <cell r="D48">
            <v>33.03277851</v>
          </cell>
          <cell r="E48">
            <v>0</v>
          </cell>
          <cell r="F48">
            <v>0</v>
          </cell>
        </row>
        <row r="49">
          <cell r="D49">
            <v>101.42350943</v>
          </cell>
          <cell r="E49">
            <v>0</v>
          </cell>
          <cell r="F49">
            <v>0</v>
          </cell>
        </row>
        <row r="57">
          <cell r="D57">
            <v>16.669418770000004</v>
          </cell>
          <cell r="E57">
            <v>0</v>
          </cell>
          <cell r="F57">
            <v>0</v>
          </cell>
        </row>
        <row r="58">
          <cell r="D58">
            <v>134.25390000000002</v>
          </cell>
          <cell r="E58">
            <v>0</v>
          </cell>
          <cell r="F58">
            <v>0</v>
          </cell>
        </row>
        <row r="63">
          <cell r="D63">
            <v>0.5762619200000001</v>
          </cell>
          <cell r="E63">
            <v>0</v>
          </cell>
          <cell r="F63">
            <v>0</v>
          </cell>
        </row>
        <row r="68">
          <cell r="D68">
            <v>17.323588160000003</v>
          </cell>
          <cell r="E68">
            <v>0</v>
          </cell>
          <cell r="F68">
            <v>0</v>
          </cell>
        </row>
        <row r="69">
          <cell r="D69">
            <v>26.030264620000004</v>
          </cell>
          <cell r="E69">
            <v>0</v>
          </cell>
          <cell r="F69">
            <v>0</v>
          </cell>
        </row>
        <row r="72">
          <cell r="D72">
            <v>226.593</v>
          </cell>
          <cell r="E72">
            <v>0</v>
          </cell>
          <cell r="F72">
            <v>0</v>
          </cell>
        </row>
        <row r="73">
          <cell r="D73">
            <v>338.058</v>
          </cell>
          <cell r="E73">
            <v>0</v>
          </cell>
          <cell r="F73">
            <v>0</v>
          </cell>
        </row>
        <row r="74">
          <cell r="D74">
            <v>13.879999999999997</v>
          </cell>
          <cell r="E74">
            <v>0</v>
          </cell>
          <cell r="F74">
            <v>0</v>
          </cell>
        </row>
        <row r="75">
          <cell r="D75">
            <v>315.309</v>
          </cell>
          <cell r="E75">
            <v>0</v>
          </cell>
          <cell r="F75">
            <v>0</v>
          </cell>
        </row>
        <row r="76">
          <cell r="D76">
            <v>338.686</v>
          </cell>
          <cell r="E76">
            <v>0</v>
          </cell>
          <cell r="F76">
            <v>0</v>
          </cell>
        </row>
        <row r="77">
          <cell r="D77">
            <v>55.510000000000005</v>
          </cell>
          <cell r="E77">
            <v>0</v>
          </cell>
          <cell r="F77">
            <v>0</v>
          </cell>
        </row>
        <row r="79">
          <cell r="D79">
            <v>734.607</v>
          </cell>
          <cell r="E79">
            <v>0</v>
          </cell>
          <cell r="F79">
            <v>0</v>
          </cell>
        </row>
        <row r="80">
          <cell r="D80">
            <v>147.995</v>
          </cell>
          <cell r="E80">
            <v>0</v>
          </cell>
          <cell r="F80">
            <v>0</v>
          </cell>
        </row>
        <row r="82">
          <cell r="D82">
            <v>5.868</v>
          </cell>
          <cell r="E82">
            <v>0</v>
          </cell>
          <cell r="F82">
            <v>0</v>
          </cell>
        </row>
        <row r="83">
          <cell r="D83">
            <v>0.011</v>
          </cell>
          <cell r="E83">
            <v>0</v>
          </cell>
          <cell r="F83">
            <v>0</v>
          </cell>
        </row>
        <row r="84">
          <cell r="D84">
            <v>32.514</v>
          </cell>
          <cell r="E84">
            <v>0</v>
          </cell>
          <cell r="F84">
            <v>0</v>
          </cell>
        </row>
        <row r="88">
          <cell r="D88">
            <v>497.441876696555</v>
          </cell>
          <cell r="E88">
            <v>0</v>
          </cell>
          <cell r="F88">
            <v>0</v>
          </cell>
        </row>
        <row r="93">
          <cell r="D93">
            <v>213.588</v>
          </cell>
          <cell r="E93">
            <v>0</v>
          </cell>
          <cell r="F93">
            <v>0</v>
          </cell>
        </row>
        <row r="94">
          <cell r="D94">
            <v>50.619</v>
          </cell>
          <cell r="E94">
            <v>0</v>
          </cell>
          <cell r="F94">
            <v>0</v>
          </cell>
        </row>
        <row r="95">
          <cell r="D95">
            <v>27.826</v>
          </cell>
          <cell r="E95">
            <v>0</v>
          </cell>
          <cell r="F95">
            <v>0</v>
          </cell>
        </row>
        <row r="96">
          <cell r="D96">
            <v>34.891</v>
          </cell>
          <cell r="E96">
            <v>0</v>
          </cell>
          <cell r="F96">
            <v>0</v>
          </cell>
        </row>
        <row r="97">
          <cell r="D97">
            <v>180.333</v>
          </cell>
          <cell r="E97">
            <v>0</v>
          </cell>
          <cell r="F97">
            <v>0</v>
          </cell>
        </row>
        <row r="99">
          <cell r="D99">
            <v>29.333</v>
          </cell>
          <cell r="E99">
            <v>0</v>
          </cell>
          <cell r="F99">
            <v>0</v>
          </cell>
        </row>
        <row r="101">
          <cell r="D101">
            <v>6.132000000000001</v>
          </cell>
          <cell r="E101">
            <v>0</v>
          </cell>
          <cell r="F101">
            <v>0</v>
          </cell>
        </row>
        <row r="102">
          <cell r="D102">
            <v>131.425</v>
          </cell>
          <cell r="E102">
            <v>0</v>
          </cell>
          <cell r="F102">
            <v>0</v>
          </cell>
        </row>
      </sheetData>
      <sheetData sheetId="2">
        <row r="9">
          <cell r="B9" t="str">
            <v>19.01</v>
          </cell>
        </row>
        <row r="10">
          <cell r="B10" t="str">
            <v>19.02</v>
          </cell>
        </row>
        <row r="11">
          <cell r="B11" t="str">
            <v>19.02/1</v>
          </cell>
        </row>
        <row r="12">
          <cell r="B12" t="str">
            <v>19.02/2</v>
          </cell>
        </row>
        <row r="13">
          <cell r="B13" t="str">
            <v>19.02/3</v>
          </cell>
        </row>
        <row r="14">
          <cell r="B14" t="str">
            <v>19.02/4</v>
          </cell>
        </row>
        <row r="15">
          <cell r="B15" t="str">
            <v>19.03</v>
          </cell>
        </row>
        <row r="16">
          <cell r="B16" t="str">
            <v>19.04</v>
          </cell>
        </row>
        <row r="17">
          <cell r="B17" t="str">
            <v>19.05</v>
          </cell>
        </row>
        <row r="18">
          <cell r="B18" t="str">
            <v>19.06</v>
          </cell>
        </row>
        <row r="19">
          <cell r="B19" t="str">
            <v>19.07</v>
          </cell>
        </row>
        <row r="20">
          <cell r="B20" t="str">
            <v>19.08</v>
          </cell>
        </row>
        <row r="21">
          <cell r="B21" t="str">
            <v>19.09</v>
          </cell>
        </row>
        <row r="23">
          <cell r="B23" t="str">
            <v>19</v>
          </cell>
        </row>
      </sheetData>
      <sheetData sheetId="5">
        <row r="7">
          <cell r="B7" t="str">
            <v>01</v>
          </cell>
        </row>
        <row r="8">
          <cell r="B8" t="str">
            <v>01.1</v>
          </cell>
        </row>
        <row r="9">
          <cell r="B9" t="str">
            <v>01.1/1</v>
          </cell>
        </row>
        <row r="10">
          <cell r="B10" t="str">
            <v>01.1/2</v>
          </cell>
        </row>
        <row r="11">
          <cell r="B11" t="str">
            <v>01.2</v>
          </cell>
        </row>
        <row r="12">
          <cell r="B12" t="str">
            <v>01.3</v>
          </cell>
        </row>
        <row r="13">
          <cell r="B13" t="str">
            <v>01.4</v>
          </cell>
        </row>
        <row r="14">
          <cell r="B14" t="str">
            <v>01.5</v>
          </cell>
        </row>
        <row r="15">
          <cell r="B15" t="str">
            <v>01.6</v>
          </cell>
        </row>
        <row r="16">
          <cell r="B16" t="str">
            <v>01.7</v>
          </cell>
        </row>
        <row r="17">
          <cell r="B17" t="str">
            <v>02</v>
          </cell>
        </row>
        <row r="18">
          <cell r="B18" t="str">
            <v>02.1</v>
          </cell>
        </row>
        <row r="19">
          <cell r="B19" t="str">
            <v>02.1/1</v>
          </cell>
        </row>
        <row r="20">
          <cell r="B20" t="str">
            <v>02.1/2</v>
          </cell>
        </row>
        <row r="21">
          <cell r="B21" t="str">
            <v>02.1/3</v>
          </cell>
        </row>
        <row r="22">
          <cell r="B22" t="str">
            <v>02.1/4</v>
          </cell>
        </row>
        <row r="23">
          <cell r="B23" t="str">
            <v>02.2</v>
          </cell>
        </row>
        <row r="24">
          <cell r="B24" t="str">
            <v>02.3</v>
          </cell>
        </row>
        <row r="25">
          <cell r="B25" t="str">
            <v>02.4</v>
          </cell>
        </row>
        <row r="26">
          <cell r="B26" t="str">
            <v>02.5</v>
          </cell>
        </row>
        <row r="27">
          <cell r="B27" t="str">
            <v>02.5/1</v>
          </cell>
        </row>
        <row r="28">
          <cell r="B28" t="str">
            <v>02.5/2</v>
          </cell>
        </row>
        <row r="29">
          <cell r="B29" t="str">
            <v>02.5/3</v>
          </cell>
        </row>
        <row r="30">
          <cell r="B30" t="str">
            <v>03</v>
          </cell>
        </row>
        <row r="31">
          <cell r="B31" t="str">
            <v>03.1</v>
          </cell>
        </row>
        <row r="32">
          <cell r="B32" t="str">
            <v>03.2</v>
          </cell>
        </row>
        <row r="33">
          <cell r="B33" t="str">
            <v>03.3</v>
          </cell>
        </row>
        <row r="34">
          <cell r="B34" t="str">
            <v>04</v>
          </cell>
        </row>
        <row r="35">
          <cell r="B35" t="str">
            <v>04.1</v>
          </cell>
        </row>
        <row r="37">
          <cell r="B37" t="str">
            <v>04.1/2</v>
          </cell>
        </row>
        <row r="38">
          <cell r="B38" t="str">
            <v>04.1/3</v>
          </cell>
        </row>
        <row r="39">
          <cell r="B39" t="str">
            <v>04.2</v>
          </cell>
        </row>
        <row r="40">
          <cell r="B40" t="str">
            <v>04.2/1</v>
          </cell>
        </row>
        <row r="41">
          <cell r="B41" t="str">
            <v>04.2/2</v>
          </cell>
        </row>
        <row r="42">
          <cell r="B42" t="str">
            <v>04.2/3</v>
          </cell>
        </row>
        <row r="43">
          <cell r="B43" t="str">
            <v>05</v>
          </cell>
        </row>
        <row r="44">
          <cell r="B44" t="str">
            <v>06</v>
          </cell>
        </row>
        <row r="45">
          <cell r="B45" t="str">
            <v>06.1</v>
          </cell>
        </row>
        <row r="46">
          <cell r="B46" t="str">
            <v>06.1/1</v>
          </cell>
        </row>
        <row r="47">
          <cell r="B47" t="str">
            <v>06.1/2</v>
          </cell>
        </row>
        <row r="48">
          <cell r="B48" t="str">
            <v>06.1/3</v>
          </cell>
        </row>
        <row r="49">
          <cell r="B49" t="str">
            <v>06.1/4</v>
          </cell>
        </row>
        <row r="56">
          <cell r="B56" t="str">
            <v>06.4</v>
          </cell>
        </row>
        <row r="57">
          <cell r="B57" t="str">
            <v>06.4/1</v>
          </cell>
        </row>
        <row r="58">
          <cell r="B58" t="str">
            <v>06.4/2</v>
          </cell>
        </row>
        <row r="62">
          <cell r="B62" t="str">
            <v>07</v>
          </cell>
        </row>
        <row r="63">
          <cell r="B63" t="str">
            <v>07.1</v>
          </cell>
        </row>
        <row r="66">
          <cell r="B66" t="str">
            <v>09</v>
          </cell>
        </row>
        <row r="68">
          <cell r="B68" t="str">
            <v>09.2</v>
          </cell>
        </row>
        <row r="69">
          <cell r="B69" t="str">
            <v>09.3</v>
          </cell>
        </row>
        <row r="70">
          <cell r="B70" t="str">
            <v>10</v>
          </cell>
        </row>
        <row r="71">
          <cell r="B71" t="str">
            <v>11</v>
          </cell>
        </row>
        <row r="72">
          <cell r="B72" t="str">
            <v>11.1</v>
          </cell>
        </row>
        <row r="73">
          <cell r="B73" t="str">
            <v>11.2</v>
          </cell>
        </row>
        <row r="74">
          <cell r="B74" t="str">
            <v>11.3</v>
          </cell>
        </row>
        <row r="75">
          <cell r="B75" t="str">
            <v>11.4</v>
          </cell>
        </row>
        <row r="76">
          <cell r="B76" t="str">
            <v>11.5</v>
          </cell>
        </row>
        <row r="77">
          <cell r="B77" t="str">
            <v>11.6</v>
          </cell>
        </row>
        <row r="78">
          <cell r="B78" t="str">
            <v>12</v>
          </cell>
        </row>
        <row r="79">
          <cell r="B79" t="str">
            <v>12.1</v>
          </cell>
        </row>
        <row r="80">
          <cell r="B80" t="str">
            <v>12.2</v>
          </cell>
        </row>
        <row r="81">
          <cell r="B81" t="str">
            <v>12.3</v>
          </cell>
        </row>
        <row r="82">
          <cell r="B82" t="str">
            <v>12.3/1</v>
          </cell>
        </row>
        <row r="83">
          <cell r="B83" t="str">
            <v>12.3/2</v>
          </cell>
        </row>
        <row r="84">
          <cell r="B84" t="str">
            <v>12.3/3</v>
          </cell>
        </row>
        <row r="85">
          <cell r="B85" t="str">
            <v>13</v>
          </cell>
        </row>
        <row r="86">
          <cell r="B86" t="str">
            <v>14</v>
          </cell>
        </row>
        <row r="87">
          <cell r="B87" t="str">
            <v>15</v>
          </cell>
        </row>
        <row r="88">
          <cell r="B88" t="str">
            <v>15.1</v>
          </cell>
        </row>
        <row r="90">
          <cell r="B90" t="str">
            <v>16</v>
          </cell>
        </row>
        <row r="91">
          <cell r="B91" t="str">
            <v>17</v>
          </cell>
        </row>
        <row r="92">
          <cell r="B92" t="str">
            <v>17.1</v>
          </cell>
        </row>
        <row r="93">
          <cell r="B93" t="str">
            <v>17.1/1</v>
          </cell>
        </row>
        <row r="94">
          <cell r="B94" t="str">
            <v>17.1/2</v>
          </cell>
        </row>
        <row r="95">
          <cell r="B95" t="str">
            <v>17.1/3</v>
          </cell>
        </row>
        <row r="96">
          <cell r="B96" t="str">
            <v>17.1/4</v>
          </cell>
        </row>
        <row r="97">
          <cell r="B97" t="str">
            <v>17.1/5</v>
          </cell>
        </row>
        <row r="98">
          <cell r="B98" t="str">
            <v>17.1/6</v>
          </cell>
        </row>
        <row r="99">
          <cell r="B99" t="str">
            <v>17.1/6/1</v>
          </cell>
        </row>
        <row r="101">
          <cell r="B101" t="str">
            <v>17.1/7</v>
          </cell>
        </row>
        <row r="102">
          <cell r="B102" t="str">
            <v>17.2</v>
          </cell>
        </row>
        <row r="103">
          <cell r="B103" t="str">
            <v>18</v>
          </cell>
        </row>
        <row r="104">
          <cell r="B104" t="str">
            <v>19</v>
          </cell>
        </row>
        <row r="105">
          <cell r="B105" t="str">
            <v>19.01</v>
          </cell>
        </row>
        <row r="106">
          <cell r="B106" t="str">
            <v>19.01/1</v>
          </cell>
        </row>
        <row r="107">
          <cell r="B107" t="str">
            <v>19.01/2</v>
          </cell>
        </row>
        <row r="108">
          <cell r="B108" t="str">
            <v>19.02</v>
          </cell>
        </row>
        <row r="109">
          <cell r="B109" t="str">
            <v>19.02/1</v>
          </cell>
        </row>
        <row r="110">
          <cell r="B110" t="str">
            <v>19.02/2</v>
          </cell>
        </row>
        <row r="111">
          <cell r="B111" t="str">
            <v>19.02/3</v>
          </cell>
        </row>
        <row r="112">
          <cell r="B112" t="str">
            <v>19.02/4</v>
          </cell>
        </row>
        <row r="113">
          <cell r="B113" t="str">
            <v>19.03</v>
          </cell>
        </row>
        <row r="114">
          <cell r="B114" t="str">
            <v>19.03/1</v>
          </cell>
        </row>
        <row r="115">
          <cell r="B115" t="str">
            <v>19.03/2</v>
          </cell>
        </row>
        <row r="117">
          <cell r="B117" t="str">
            <v>19.04</v>
          </cell>
        </row>
        <row r="118">
          <cell r="B118" t="str">
            <v>19.05</v>
          </cell>
        </row>
        <row r="119">
          <cell r="B119" t="str">
            <v>19.06</v>
          </cell>
        </row>
        <row r="120">
          <cell r="B120" t="str">
            <v>19.06/1</v>
          </cell>
        </row>
        <row r="121">
          <cell r="B121" t="str">
            <v>19.06/2</v>
          </cell>
        </row>
        <row r="122">
          <cell r="B122" t="str">
            <v>19.06/3</v>
          </cell>
        </row>
        <row r="123">
          <cell r="B123" t="str">
            <v>19.07</v>
          </cell>
        </row>
        <row r="124">
          <cell r="B124" t="str">
            <v>19.08</v>
          </cell>
        </row>
        <row r="125">
          <cell r="B125" t="str">
            <v>19.09</v>
          </cell>
        </row>
        <row r="129">
          <cell r="B129" t="str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quantities"/>
      <sheetName val="qu-dynam (gross)"/>
      <sheetName val="qu-dynam (eaa)"/>
      <sheetName val="table2 (p)"/>
      <sheetName val="mix-prices"/>
      <sheetName val="pr-dynam (eaa)"/>
    </sheetNames>
    <sheetDataSet>
      <sheetData sheetId="3">
        <row r="9">
          <cell r="K9">
            <v>2021.1717000000003</v>
          </cell>
          <cell r="L9">
            <v>3491.371</v>
          </cell>
        </row>
        <row r="10">
          <cell r="K10">
            <v>53.62968000000001</v>
          </cell>
          <cell r="L10">
            <v>57.281</v>
          </cell>
        </row>
        <row r="11">
          <cell r="K11">
            <v>25.267819999999997</v>
          </cell>
          <cell r="L11">
            <v>25.430999999999994</v>
          </cell>
        </row>
        <row r="12">
          <cell r="K12">
            <v>879.7590899999999</v>
          </cell>
          <cell r="L12">
            <v>1041.238</v>
          </cell>
        </row>
        <row r="13">
          <cell r="K13">
            <v>61.185810000000004</v>
          </cell>
          <cell r="L13">
            <v>62.58900000000001</v>
          </cell>
        </row>
        <row r="14">
          <cell r="K14">
            <v>1111.11376</v>
          </cell>
          <cell r="L14">
            <v>1596.0839999999998</v>
          </cell>
        </row>
        <row r="15">
          <cell r="K15">
            <v>20.70492</v>
          </cell>
          <cell r="L15">
            <v>17.741999999999997</v>
          </cell>
        </row>
        <row r="16">
          <cell r="K16">
            <v>57.742999999999995</v>
          </cell>
          <cell r="L16">
            <v>57.513000000000005</v>
          </cell>
        </row>
        <row r="18">
          <cell r="K18">
            <v>7.019</v>
          </cell>
          <cell r="L18">
            <v>10.823</v>
          </cell>
        </row>
        <row r="19">
          <cell r="K19">
            <v>570.7629999999999</v>
          </cell>
          <cell r="L19">
            <v>841.266</v>
          </cell>
        </row>
        <row r="20">
          <cell r="K20">
            <v>0.65</v>
          </cell>
          <cell r="L20">
            <v>0.631</v>
          </cell>
        </row>
        <row r="21">
          <cell r="K21">
            <v>13.859</v>
          </cell>
          <cell r="L21">
            <v>12.635</v>
          </cell>
        </row>
        <row r="22">
          <cell r="K22">
            <v>16.36</v>
          </cell>
          <cell r="L22">
            <v>20.421</v>
          </cell>
        </row>
        <row r="23">
          <cell r="K23">
            <v>46.372</v>
          </cell>
          <cell r="L23">
            <v>49.370000000000005</v>
          </cell>
        </row>
        <row r="24">
          <cell r="K24">
            <v>27.766</v>
          </cell>
          <cell r="L24">
            <v>34.044</v>
          </cell>
        </row>
        <row r="25">
          <cell r="K25">
            <v>10.15</v>
          </cell>
          <cell r="L25">
            <v>9.545000000000002</v>
          </cell>
        </row>
        <row r="26">
          <cell r="K26">
            <v>0.20900000000000002</v>
          </cell>
          <cell r="L26">
            <v>0.20000000000000004</v>
          </cell>
        </row>
        <row r="27">
          <cell r="K27">
            <v>31.137</v>
          </cell>
          <cell r="L27">
            <v>52.34100000000001</v>
          </cell>
        </row>
        <row r="29">
          <cell r="K29">
            <v>539.8530000000001</v>
          </cell>
          <cell r="L29">
            <v>375.537</v>
          </cell>
        </row>
        <row r="30">
          <cell r="K30">
            <v>30.020000000000003</v>
          </cell>
          <cell r="L30">
            <v>32.153999999999996</v>
          </cell>
        </row>
        <row r="31">
          <cell r="K31">
            <v>1718.3639999999996</v>
          </cell>
          <cell r="L31">
            <v>1686.714</v>
          </cell>
        </row>
        <row r="34">
          <cell r="K34">
            <v>401.169</v>
          </cell>
          <cell r="L34">
            <v>300.43199999999996</v>
          </cell>
        </row>
        <row r="35">
          <cell r="K35">
            <v>1184.5589999999997</v>
          </cell>
          <cell r="L35">
            <v>1061.05</v>
          </cell>
        </row>
        <row r="36">
          <cell r="K36">
            <v>44.205999999999996</v>
          </cell>
          <cell r="L36">
            <v>49.91799999999999</v>
          </cell>
        </row>
        <row r="37">
          <cell r="K37">
            <v>0.352</v>
          </cell>
          <cell r="L37">
            <v>0.211</v>
          </cell>
        </row>
        <row r="39">
          <cell r="K39">
            <v>344.6536500000001</v>
          </cell>
          <cell r="L39">
            <v>399.4889999999999</v>
          </cell>
        </row>
        <row r="41">
          <cell r="K41">
            <v>85.25099999999999</v>
          </cell>
          <cell r="L41">
            <v>73.457</v>
          </cell>
        </row>
        <row r="42">
          <cell r="K42">
            <v>21.609000000000005</v>
          </cell>
          <cell r="L42">
            <v>16.207</v>
          </cell>
        </row>
        <row r="43">
          <cell r="K43">
            <v>41.16100000000001</v>
          </cell>
          <cell r="L43">
            <v>39.817</v>
          </cell>
        </row>
        <row r="44">
          <cell r="K44">
            <v>137.10900000000004</v>
          </cell>
          <cell r="L44">
            <v>132.042</v>
          </cell>
        </row>
        <row r="52">
          <cell r="K52">
            <v>31.778999999999996</v>
          </cell>
          <cell r="L52">
            <v>29.105</v>
          </cell>
        </row>
        <row r="53">
          <cell r="K53">
            <v>364.88500000000005</v>
          </cell>
          <cell r="L53">
            <v>315.24</v>
          </cell>
        </row>
        <row r="58">
          <cell r="K58">
            <v>0.51</v>
          </cell>
          <cell r="L58">
            <v>0.48</v>
          </cell>
        </row>
        <row r="62">
          <cell r="K62">
            <v>8.132000000000001</v>
          </cell>
          <cell r="L62">
            <v>7.132</v>
          </cell>
        </row>
        <row r="63">
          <cell r="K63">
            <v>6.1930000000000005</v>
          </cell>
          <cell r="L63">
            <v>5.162000000000001</v>
          </cell>
        </row>
        <row r="66">
          <cell r="K66">
            <v>130.67200000000003</v>
          </cell>
          <cell r="L66">
            <v>128.40699999999998</v>
          </cell>
        </row>
        <row r="67">
          <cell r="K67">
            <v>156.928</v>
          </cell>
          <cell r="L67">
            <v>145.44799999999998</v>
          </cell>
        </row>
        <row r="68">
          <cell r="K68">
            <v>15.379999999999999</v>
          </cell>
          <cell r="L68">
            <v>14.384000000000004</v>
          </cell>
        </row>
        <row r="69">
          <cell r="K69">
            <v>95.242</v>
          </cell>
          <cell r="L69">
            <v>91.75399999999999</v>
          </cell>
        </row>
        <row r="70">
          <cell r="K70">
            <v>174.45999999999998</v>
          </cell>
          <cell r="L70">
            <v>174.572</v>
          </cell>
        </row>
        <row r="71">
          <cell r="K71">
            <v>26.525</v>
          </cell>
          <cell r="L71">
            <v>46.95099999999999</v>
          </cell>
        </row>
        <row r="73">
          <cell r="K73">
            <v>1492.724</v>
          </cell>
          <cell r="L73">
            <v>1567.276</v>
          </cell>
        </row>
        <row r="74">
          <cell r="K74">
            <v>89.77062</v>
          </cell>
          <cell r="L74">
            <v>85.98527999999999</v>
          </cell>
        </row>
        <row r="75">
          <cell r="K75">
            <v>4.349617</v>
          </cell>
          <cell r="L75">
            <v>4.8564229999999995</v>
          </cell>
        </row>
        <row r="76">
          <cell r="K76">
            <v>0.001136</v>
          </cell>
          <cell r="L76">
            <v>0.001136</v>
          </cell>
        </row>
        <row r="77">
          <cell r="K77">
            <v>32.758</v>
          </cell>
          <cell r="L77">
            <v>33.358000000000004</v>
          </cell>
        </row>
      </sheetData>
      <sheetData sheetId="6">
        <row r="9">
          <cell r="K9">
            <v>206.78774593964474</v>
          </cell>
          <cell r="L9">
            <v>186.77745790980103</v>
          </cell>
        </row>
        <row r="10">
          <cell r="K10">
            <v>202.11699939287348</v>
          </cell>
          <cell r="L10">
            <v>238.50491436951174</v>
          </cell>
        </row>
        <row r="11">
          <cell r="K11">
            <v>252.07121152517317</v>
          </cell>
          <cell r="L11">
            <v>160.9924894813417</v>
          </cell>
        </row>
        <row r="12">
          <cell r="K12">
            <v>200.08859470835367</v>
          </cell>
          <cell r="L12">
            <v>157.13227907548514</v>
          </cell>
        </row>
        <row r="13">
          <cell r="K13">
            <v>176.46101277404026</v>
          </cell>
          <cell r="L13">
            <v>156.77035900877146</v>
          </cell>
        </row>
        <row r="14">
          <cell r="K14">
            <v>225.32847581691368</v>
          </cell>
          <cell r="L14">
            <v>233.31441202342742</v>
          </cell>
        </row>
        <row r="15">
          <cell r="K15">
            <v>333.64002372382987</v>
          </cell>
          <cell r="L15">
            <v>414.47412918498475</v>
          </cell>
        </row>
        <row r="16">
          <cell r="K16">
            <v>353.75716537069434</v>
          </cell>
          <cell r="L16">
            <v>295.71748995879193</v>
          </cell>
        </row>
        <row r="18">
          <cell r="K18">
            <v>368.00113976349905</v>
          </cell>
          <cell r="L18">
            <v>389.2266469555576</v>
          </cell>
        </row>
        <row r="19">
          <cell r="K19">
            <v>372.6573025931955</v>
          </cell>
          <cell r="L19">
            <v>363.3652560403012</v>
          </cell>
        </row>
        <row r="20">
          <cell r="K20">
            <v>476.9230769230769</v>
          </cell>
          <cell r="L20">
            <v>481.61648177496045</v>
          </cell>
        </row>
        <row r="21">
          <cell r="K21">
            <v>1985.0638574211703</v>
          </cell>
          <cell r="L21">
            <v>1658.1163434903046</v>
          </cell>
        </row>
        <row r="22">
          <cell r="K22">
            <v>1000</v>
          </cell>
          <cell r="L22">
            <v>832.2077273395034</v>
          </cell>
        </row>
        <row r="23">
          <cell r="K23">
            <v>3025.791425860433</v>
          </cell>
          <cell r="L23">
            <v>3152.965363581121</v>
          </cell>
        </row>
        <row r="24">
          <cell r="K24">
            <v>48.00835554275013</v>
          </cell>
          <cell r="L24">
            <v>42.23945482317002</v>
          </cell>
        </row>
        <row r="25">
          <cell r="K25">
            <v>631.7241379310346</v>
          </cell>
          <cell r="L25">
            <v>631.4787323205866</v>
          </cell>
        </row>
        <row r="26">
          <cell r="K26">
            <v>8956.937799043062</v>
          </cell>
          <cell r="L26">
            <v>6755.499999999999</v>
          </cell>
        </row>
        <row r="27">
          <cell r="K27">
            <v>1361.659761698301</v>
          </cell>
          <cell r="L27">
            <v>1367.1388234844574</v>
          </cell>
        </row>
        <row r="29">
          <cell r="K29">
            <v>65.21775372184649</v>
          </cell>
          <cell r="L29">
            <v>50.119961548396034</v>
          </cell>
        </row>
        <row r="30">
          <cell r="K30">
            <v>59.62691538974017</v>
          </cell>
          <cell r="L30">
            <v>60.008086085712506</v>
          </cell>
        </row>
        <row r="31">
          <cell r="K31">
            <v>95.38316677956477</v>
          </cell>
          <cell r="L31">
            <v>73.55906217651598</v>
          </cell>
        </row>
        <row r="34">
          <cell r="K34">
            <v>424.44456077114637</v>
          </cell>
          <cell r="L34">
            <v>558.4907732864675</v>
          </cell>
        </row>
        <row r="35">
          <cell r="K35">
            <v>616.7461862178246</v>
          </cell>
          <cell r="L35">
            <v>589.943829225767</v>
          </cell>
        </row>
        <row r="36">
          <cell r="K36">
            <v>3366.597912952994</v>
          </cell>
          <cell r="L36">
            <v>2994.382787771946</v>
          </cell>
        </row>
        <row r="37">
          <cell r="K37">
            <v>1000.0000000000001</v>
          </cell>
          <cell r="L37">
            <v>1001.8957345971564</v>
          </cell>
        </row>
        <row r="39">
          <cell r="K39">
            <v>456.43607720388263</v>
          </cell>
          <cell r="L39">
            <v>437.0573407528119</v>
          </cell>
        </row>
        <row r="41">
          <cell r="K41">
            <v>509.33126884142126</v>
          </cell>
          <cell r="L41">
            <v>509.0529153109983</v>
          </cell>
        </row>
        <row r="42">
          <cell r="K42">
            <v>741.9665417187281</v>
          </cell>
          <cell r="L42">
            <v>744.2956747084593</v>
          </cell>
        </row>
        <row r="43">
          <cell r="K43">
            <v>641.0922961055367</v>
          </cell>
          <cell r="L43">
            <v>617.5402466283246</v>
          </cell>
        </row>
        <row r="44">
          <cell r="K44">
            <v>720.1042782020143</v>
          </cell>
          <cell r="L44">
            <v>744.4824374062799</v>
          </cell>
        </row>
        <row r="52">
          <cell r="K52">
            <v>472.76503351269713</v>
          </cell>
          <cell r="L52">
            <v>474.9905514516406</v>
          </cell>
        </row>
        <row r="53">
          <cell r="K53">
            <v>449.0894391383586</v>
          </cell>
          <cell r="L53">
            <v>368.2495876157848</v>
          </cell>
        </row>
        <row r="58">
          <cell r="K58">
            <v>1401.9607843137255</v>
          </cell>
          <cell r="L58">
            <v>1420.48</v>
          </cell>
        </row>
        <row r="62">
          <cell r="K62">
            <v>2055.311380964092</v>
          </cell>
          <cell r="L62">
            <v>2521.068704430735</v>
          </cell>
        </row>
        <row r="63">
          <cell r="K63">
            <v>5431.204103019537</v>
          </cell>
          <cell r="L63">
            <v>6774.495215032933</v>
          </cell>
        </row>
        <row r="65">
          <cell r="K65">
            <v>1710.8244639788313</v>
          </cell>
          <cell r="L65">
            <v>1583.8778259752196</v>
          </cell>
        </row>
        <row r="66">
          <cell r="K66">
            <v>2004.4442665082458</v>
          </cell>
          <cell r="L66">
            <v>2222.278752543865</v>
          </cell>
        </row>
        <row r="67">
          <cell r="K67">
            <v>1000</v>
          </cell>
          <cell r="L67">
            <v>999.9999999999998</v>
          </cell>
        </row>
        <row r="68">
          <cell r="K68">
            <v>3221.89575400396</v>
          </cell>
          <cell r="L68">
            <v>3674.3710407719273</v>
          </cell>
        </row>
        <row r="69">
          <cell r="K69">
            <v>1928.6050981477777</v>
          </cell>
          <cell r="L69">
            <v>1901.2441857800793</v>
          </cell>
        </row>
        <row r="70">
          <cell r="K70">
            <v>1000</v>
          </cell>
          <cell r="L70">
            <v>1000.0000000000001</v>
          </cell>
        </row>
        <row r="72">
          <cell r="K72">
            <v>351.6269585000308</v>
          </cell>
          <cell r="L72">
            <v>405.7319833902899</v>
          </cell>
        </row>
        <row r="73">
          <cell r="K73">
            <v>2211.5364692813755</v>
          </cell>
          <cell r="L73">
            <v>2243.5933220197694</v>
          </cell>
        </row>
        <row r="74">
          <cell r="K74">
            <v>1365.1776696660877</v>
          </cell>
          <cell r="L74">
            <v>1199.0331118108948</v>
          </cell>
        </row>
        <row r="75">
          <cell r="K75">
            <v>9683.098591549295</v>
          </cell>
          <cell r="L75">
            <v>9683.098591549295</v>
          </cell>
        </row>
        <row r="76">
          <cell r="K76">
            <v>999.9999999999999</v>
          </cell>
          <cell r="L76">
            <v>999.9999999999999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lossary-V"/>
      <sheetName val="glossary-F"/>
      <sheetName val="glossary-N"/>
    </sheetNames>
    <sheetDataSet>
      <sheetData sheetId="3">
        <row r="20">
          <cell r="K20" t="str">
            <v>01</v>
          </cell>
        </row>
        <row r="21">
          <cell r="K21" t="str">
            <v>01.1</v>
          </cell>
        </row>
        <row r="22">
          <cell r="K22" t="str">
            <v>01.1/1</v>
          </cell>
        </row>
        <row r="23">
          <cell r="K23" t="str">
            <v>01.1/2</v>
          </cell>
        </row>
        <row r="24">
          <cell r="K24" t="str">
            <v>01.2</v>
          </cell>
        </row>
        <row r="25">
          <cell r="K25" t="str">
            <v>01.3</v>
          </cell>
        </row>
        <row r="26">
          <cell r="K26" t="str">
            <v>01.4</v>
          </cell>
        </row>
        <row r="27">
          <cell r="K27" t="str">
            <v>01.5</v>
          </cell>
        </row>
        <row r="28">
          <cell r="K28" t="str">
            <v>01.6</v>
          </cell>
        </row>
        <row r="29">
          <cell r="K29" t="str">
            <v>01.7</v>
          </cell>
        </row>
        <row r="32">
          <cell r="K32" t="str">
            <v>02</v>
          </cell>
        </row>
        <row r="33">
          <cell r="K33" t="str">
            <v>02.1</v>
          </cell>
        </row>
        <row r="34">
          <cell r="K34" t="str">
            <v>02.1/1</v>
          </cell>
        </row>
        <row r="35">
          <cell r="K35" t="str">
            <v>02.1/2</v>
          </cell>
        </row>
        <row r="36">
          <cell r="K36" t="str">
            <v>02.1/3</v>
          </cell>
        </row>
        <row r="37">
          <cell r="K37" t="str">
            <v>02.1/4</v>
          </cell>
        </row>
        <row r="38">
          <cell r="K38" t="str">
            <v>02.2</v>
          </cell>
        </row>
        <row r="43">
          <cell r="K43" t="str">
            <v>02.3</v>
          </cell>
        </row>
        <row r="44">
          <cell r="K44" t="str">
            <v>02.4</v>
          </cell>
        </row>
        <row r="45">
          <cell r="K45" t="str">
            <v>02.5</v>
          </cell>
        </row>
        <row r="46">
          <cell r="K46" t="str">
            <v>02.5/1</v>
          </cell>
        </row>
        <row r="47">
          <cell r="K47" t="str">
            <v>02.5/2</v>
          </cell>
        </row>
        <row r="48">
          <cell r="K48" t="str">
            <v>02.5/3</v>
          </cell>
        </row>
        <row r="51">
          <cell r="K51" t="str">
            <v>03</v>
          </cell>
        </row>
        <row r="52">
          <cell r="K52" t="str">
            <v>03.1</v>
          </cell>
        </row>
        <row r="53">
          <cell r="K53" t="str">
            <v>03.2</v>
          </cell>
        </row>
        <row r="58">
          <cell r="K58" t="str">
            <v>03.3</v>
          </cell>
        </row>
        <row r="61">
          <cell r="K61" t="str">
            <v>04</v>
          </cell>
        </row>
        <row r="62">
          <cell r="K62" t="str">
            <v>04.1</v>
          </cell>
        </row>
        <row r="64">
          <cell r="K64" t="str">
            <v>04.1/2</v>
          </cell>
        </row>
        <row r="65">
          <cell r="K65" t="str">
            <v>04.1/3</v>
          </cell>
        </row>
        <row r="68">
          <cell r="K68" t="str">
            <v>04.2</v>
          </cell>
        </row>
        <row r="69">
          <cell r="K69" t="str">
            <v>04.2/1</v>
          </cell>
        </row>
        <row r="70">
          <cell r="K70" t="str">
            <v>04.2/2</v>
          </cell>
        </row>
        <row r="72">
          <cell r="K72" t="str">
            <v>04.2/3</v>
          </cell>
        </row>
        <row r="73">
          <cell r="K73" t="str">
            <v>05</v>
          </cell>
        </row>
        <row r="76">
          <cell r="K76" t="str">
            <v>06</v>
          </cell>
        </row>
        <row r="77">
          <cell r="K77" t="str">
            <v>06.1</v>
          </cell>
        </row>
        <row r="78">
          <cell r="K78" t="str">
            <v>06.1/1</v>
          </cell>
        </row>
        <row r="79">
          <cell r="K79" t="str">
            <v>06.1/2</v>
          </cell>
        </row>
        <row r="80">
          <cell r="K80" t="str">
            <v>06.1/3</v>
          </cell>
        </row>
        <row r="81">
          <cell r="K81" t="str">
            <v>06.1/4</v>
          </cell>
        </row>
        <row r="90">
          <cell r="K90" t="str">
            <v>06.4</v>
          </cell>
        </row>
        <row r="91">
          <cell r="K91" t="str">
            <v>06.4/1</v>
          </cell>
        </row>
        <row r="92">
          <cell r="K92" t="str">
            <v>06.4/2</v>
          </cell>
        </row>
        <row r="96">
          <cell r="K96" t="str">
            <v>07</v>
          </cell>
        </row>
        <row r="97">
          <cell r="K97" t="str">
            <v>07.1</v>
          </cell>
        </row>
        <row r="104">
          <cell r="K104" t="str">
            <v>09</v>
          </cell>
        </row>
        <row r="106">
          <cell r="K106" t="str">
            <v>09.2</v>
          </cell>
        </row>
        <row r="108">
          <cell r="K108" t="str">
            <v>09.3</v>
          </cell>
        </row>
        <row r="112">
          <cell r="K112" t="str">
            <v>10</v>
          </cell>
        </row>
        <row r="114">
          <cell r="K114" t="str">
            <v>11</v>
          </cell>
        </row>
        <row r="115">
          <cell r="K115" t="str">
            <v>11.1</v>
          </cell>
        </row>
        <row r="120">
          <cell r="K120" t="str">
            <v>11.2</v>
          </cell>
        </row>
        <row r="121">
          <cell r="K121" t="str">
            <v>11.3</v>
          </cell>
        </row>
        <row r="122">
          <cell r="K122" t="str">
            <v>11.4</v>
          </cell>
        </row>
        <row r="123">
          <cell r="K123" t="str">
            <v>11.5</v>
          </cell>
        </row>
        <row r="124">
          <cell r="K124" t="str">
            <v>11.6</v>
          </cell>
        </row>
        <row r="127">
          <cell r="K127" t="str">
            <v>12</v>
          </cell>
        </row>
        <row r="128">
          <cell r="K128" t="str">
            <v>12.1</v>
          </cell>
        </row>
        <row r="133">
          <cell r="K133" t="str">
            <v>12.2</v>
          </cell>
        </row>
        <row r="137">
          <cell r="K137" t="str">
            <v>12.3</v>
          </cell>
        </row>
        <row r="138">
          <cell r="K138" t="str">
            <v>12.3/1</v>
          </cell>
        </row>
        <row r="140">
          <cell r="K140" t="str">
            <v>12.3/2</v>
          </cell>
        </row>
        <row r="142">
          <cell r="K142" t="str">
            <v>12.3/3</v>
          </cell>
        </row>
        <row r="143">
          <cell r="K143" t="str">
            <v>13</v>
          </cell>
        </row>
        <row r="145">
          <cell r="K145" t="str">
            <v>14</v>
          </cell>
        </row>
        <row r="147">
          <cell r="K147" t="str">
            <v>15</v>
          </cell>
        </row>
        <row r="148">
          <cell r="K148" t="str">
            <v>15.1</v>
          </cell>
        </row>
        <row r="149">
          <cell r="K149" t="str">
            <v>15.2</v>
          </cell>
        </row>
        <row r="152">
          <cell r="K152" t="str">
            <v>16</v>
          </cell>
        </row>
        <row r="154">
          <cell r="K154" t="str">
            <v>17</v>
          </cell>
        </row>
        <row r="155">
          <cell r="K155" t="str">
            <v>17.1</v>
          </cell>
        </row>
        <row r="156">
          <cell r="K156" t="str">
            <v>17.1/1</v>
          </cell>
        </row>
        <row r="157">
          <cell r="K157" t="str">
            <v>17.1/2</v>
          </cell>
        </row>
        <row r="158">
          <cell r="K158" t="str">
            <v>17.1/3</v>
          </cell>
        </row>
        <row r="159">
          <cell r="K159" t="str">
            <v>17.1/4</v>
          </cell>
        </row>
        <row r="160">
          <cell r="K160" t="str">
            <v>17.1/5</v>
          </cell>
        </row>
        <row r="161">
          <cell r="K161" t="str">
            <v>17.1/6</v>
          </cell>
        </row>
        <row r="162">
          <cell r="K162" t="str">
            <v>17.1/6/1</v>
          </cell>
        </row>
        <row r="165">
          <cell r="K165" t="str">
            <v>17.1/7</v>
          </cell>
        </row>
        <row r="168">
          <cell r="K168" t="str">
            <v>17.2</v>
          </cell>
        </row>
        <row r="171">
          <cell r="K171" t="str">
            <v>18</v>
          </cell>
        </row>
        <row r="179">
          <cell r="B179" t="str">
            <v>for information:</v>
          </cell>
        </row>
        <row r="182">
          <cell r="K182" t="str">
            <v>19.01/1</v>
          </cell>
        </row>
        <row r="183">
          <cell r="K183" t="str">
            <v>19.01/2</v>
          </cell>
        </row>
        <row r="192">
          <cell r="K192" t="str">
            <v>19.03/1</v>
          </cell>
        </row>
        <row r="193">
          <cell r="K193" t="str">
            <v>19.03/2</v>
          </cell>
        </row>
        <row r="200">
          <cell r="K200" t="str">
            <v>19.06/1</v>
          </cell>
        </row>
        <row r="201">
          <cell r="K201" t="str">
            <v>19.06/2</v>
          </cell>
        </row>
        <row r="202">
          <cell r="K202" t="str">
            <v>19.06/3</v>
          </cell>
        </row>
        <row r="216">
          <cell r="K216" t="str">
            <v>20</v>
          </cell>
        </row>
        <row r="218">
          <cell r="K218" t="str">
            <v>21</v>
          </cell>
        </row>
        <row r="219">
          <cell r="K219" t="str">
            <v>21.1</v>
          </cell>
        </row>
        <row r="220">
          <cell r="K220" t="str">
            <v>21.2</v>
          </cell>
        </row>
        <row r="221">
          <cell r="K221" t="str">
            <v>21.3</v>
          </cell>
        </row>
        <row r="222">
          <cell r="K222" t="str">
            <v>21.4</v>
          </cell>
        </row>
        <row r="224">
          <cell r="K224" t="str">
            <v>22</v>
          </cell>
        </row>
        <row r="226">
          <cell r="K226" t="str">
            <v>23</v>
          </cell>
        </row>
        <row r="229">
          <cell r="K229" t="str">
            <v>24</v>
          </cell>
        </row>
        <row r="232">
          <cell r="K232" t="str">
            <v>25</v>
          </cell>
        </row>
        <row r="234">
          <cell r="K234" t="str">
            <v>26</v>
          </cell>
        </row>
        <row r="236">
          <cell r="K236" t="str">
            <v>27</v>
          </cell>
        </row>
        <row r="238">
          <cell r="K238" t="str">
            <v>28</v>
          </cell>
        </row>
        <row r="240">
          <cell r="K240" t="str">
            <v>29</v>
          </cell>
        </row>
        <row r="242">
          <cell r="K242" t="str">
            <v>30</v>
          </cell>
        </row>
        <row r="244">
          <cell r="K244" t="str">
            <v>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ary data"/>
      <sheetName val="production check"/>
      <sheetName val="input check"/>
      <sheetName val=" "/>
    </sheetNames>
    <sheetDataSet>
      <sheetData sheetId="3">
        <row r="6">
          <cell r="F6">
            <v>2169.65374</v>
          </cell>
          <cell r="G6">
            <v>3706.491</v>
          </cell>
          <cell r="H6">
            <v>3323.515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1">
          <cell r="F21">
            <v>58.88541</v>
          </cell>
          <cell r="G21">
            <v>63.33</v>
          </cell>
          <cell r="H21">
            <v>57.067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6">
          <cell r="F36">
            <v>28.53352</v>
          </cell>
          <cell r="G36">
            <v>28.998</v>
          </cell>
          <cell r="H36">
            <v>25.262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1">
          <cell r="F51">
            <v>946.59279</v>
          </cell>
          <cell r="G51">
            <v>1116.514</v>
          </cell>
          <cell r="H51">
            <v>846.395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6">
          <cell r="F66">
            <v>62.95852</v>
          </cell>
          <cell r="G66">
            <v>64.154</v>
          </cell>
          <cell r="H66">
            <v>54.865</v>
          </cell>
        </row>
        <row r="78">
          <cell r="C78">
            <v>0</v>
          </cell>
          <cell r="D78">
            <v>0</v>
          </cell>
        </row>
        <row r="79">
          <cell r="C79">
            <v>0</v>
          </cell>
          <cell r="D79">
            <v>0</v>
          </cell>
        </row>
        <row r="81">
          <cell r="F81">
            <v>1134.03559</v>
          </cell>
          <cell r="G81">
            <v>1626.725</v>
          </cell>
          <cell r="H81">
            <v>1492.17</v>
          </cell>
        </row>
        <row r="93">
          <cell r="C93">
            <v>0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6">
          <cell r="F96">
            <v>21.59983</v>
          </cell>
          <cell r="G96">
            <v>18.629</v>
          </cell>
          <cell r="H96">
            <v>19.679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1">
          <cell r="F111">
            <v>61.48125</v>
          </cell>
          <cell r="G111">
            <v>61.28</v>
          </cell>
          <cell r="H111">
            <v>66.339</v>
          </cell>
        </row>
        <row r="123">
          <cell r="C123">
            <v>0</v>
          </cell>
          <cell r="D123">
            <v>0</v>
          </cell>
        </row>
        <row r="124">
          <cell r="C124">
            <v>0</v>
          </cell>
          <cell r="D124">
            <v>0</v>
          </cell>
        </row>
        <row r="126">
          <cell r="F126">
            <v>7.139</v>
          </cell>
          <cell r="G126">
            <v>11.013</v>
          </cell>
          <cell r="H126">
            <v>19.247</v>
          </cell>
        </row>
        <row r="138">
          <cell r="C138">
            <v>0</v>
          </cell>
          <cell r="D138">
            <v>0</v>
          </cell>
        </row>
        <row r="139">
          <cell r="C139">
            <v>0</v>
          </cell>
          <cell r="D139">
            <v>0</v>
          </cell>
        </row>
        <row r="141">
          <cell r="F141">
            <v>582.407</v>
          </cell>
          <cell r="G141">
            <v>858.458</v>
          </cell>
          <cell r="H141">
            <v>854.946</v>
          </cell>
        </row>
        <row r="153">
          <cell r="C153">
            <v>0</v>
          </cell>
          <cell r="D153">
            <v>0</v>
          </cell>
        </row>
        <row r="154">
          <cell r="C154">
            <v>0</v>
          </cell>
          <cell r="D154">
            <v>0</v>
          </cell>
        </row>
        <row r="156">
          <cell r="F156">
            <v>0.78</v>
          </cell>
          <cell r="G156">
            <v>0.763</v>
          </cell>
          <cell r="H156">
            <v>0.557</v>
          </cell>
        </row>
        <row r="168">
          <cell r="C168">
            <v>0</v>
          </cell>
          <cell r="D168">
            <v>0</v>
          </cell>
        </row>
        <row r="169">
          <cell r="C169">
            <v>0</v>
          </cell>
          <cell r="D169">
            <v>0</v>
          </cell>
        </row>
        <row r="171">
          <cell r="F171">
            <v>15.591000000000001</v>
          </cell>
          <cell r="G171">
            <v>14.385</v>
          </cell>
          <cell r="H171">
            <v>10.517</v>
          </cell>
        </row>
        <row r="183">
          <cell r="C183">
            <v>0</v>
          </cell>
          <cell r="D183">
            <v>0</v>
          </cell>
        </row>
        <row r="184">
          <cell r="C184">
            <v>0</v>
          </cell>
          <cell r="D184">
            <v>0</v>
          </cell>
        </row>
        <row r="186">
          <cell r="F186">
            <v>21.435</v>
          </cell>
          <cell r="G186">
            <v>24.781000000000002</v>
          </cell>
          <cell r="H186">
            <v>23.007</v>
          </cell>
        </row>
        <row r="198">
          <cell r="C198">
            <v>0</v>
          </cell>
          <cell r="D198">
            <v>0</v>
          </cell>
        </row>
        <row r="199">
          <cell r="C199">
            <v>0</v>
          </cell>
          <cell r="D199">
            <v>0</v>
          </cell>
        </row>
        <row r="216">
          <cell r="F216">
            <v>47.354</v>
          </cell>
          <cell r="G216">
            <v>50.403000000000006</v>
          </cell>
          <cell r="H216">
            <v>48.884</v>
          </cell>
        </row>
        <row r="228">
          <cell r="C228">
            <v>0</v>
          </cell>
          <cell r="D228">
            <v>0</v>
          </cell>
        </row>
        <row r="229">
          <cell r="C229">
            <v>0</v>
          </cell>
          <cell r="D229">
            <v>0</v>
          </cell>
        </row>
        <row r="231">
          <cell r="F231">
            <v>27.834</v>
          </cell>
          <cell r="G231">
            <v>34.129</v>
          </cell>
          <cell r="H231">
            <v>29.742</v>
          </cell>
        </row>
        <row r="243">
          <cell r="C243">
            <v>0</v>
          </cell>
          <cell r="D243">
            <v>0</v>
          </cell>
        </row>
        <row r="244">
          <cell r="C244">
            <v>0</v>
          </cell>
          <cell r="D244">
            <v>0</v>
          </cell>
        </row>
        <row r="246">
          <cell r="F246">
            <v>10.232</v>
          </cell>
          <cell r="G246">
            <v>9.625</v>
          </cell>
          <cell r="H246">
            <v>2.9579999999999993</v>
          </cell>
        </row>
        <row r="258">
          <cell r="C258">
            <v>0</v>
          </cell>
          <cell r="D258">
            <v>0</v>
          </cell>
        </row>
        <row r="259">
          <cell r="C259">
            <v>0</v>
          </cell>
          <cell r="D259">
            <v>0</v>
          </cell>
        </row>
        <row r="261">
          <cell r="F261">
            <v>0.197</v>
          </cell>
          <cell r="G261">
            <v>0.2</v>
          </cell>
          <cell r="H261">
            <v>0.192</v>
          </cell>
        </row>
        <row r="273">
          <cell r="C273">
            <v>0</v>
          </cell>
          <cell r="D273">
            <v>0</v>
          </cell>
        </row>
        <row r="274">
          <cell r="C274">
            <v>0</v>
          </cell>
          <cell r="D274">
            <v>0</v>
          </cell>
        </row>
        <row r="276">
          <cell r="F276">
            <v>31.578000000000003</v>
          </cell>
          <cell r="G276">
            <v>52.881</v>
          </cell>
          <cell r="H276">
            <v>46.593</v>
          </cell>
        </row>
        <row r="288">
          <cell r="C288">
            <v>0</v>
          </cell>
          <cell r="D288">
            <v>0</v>
          </cell>
        </row>
        <row r="289">
          <cell r="C289">
            <v>0</v>
          </cell>
          <cell r="D289">
            <v>0</v>
          </cell>
        </row>
        <row r="291">
          <cell r="F291">
            <v>555.758</v>
          </cell>
          <cell r="G291">
            <v>386.954</v>
          </cell>
          <cell r="H291">
            <v>458.692</v>
          </cell>
        </row>
        <row r="303">
          <cell r="C303">
            <v>0</v>
          </cell>
          <cell r="D303">
            <v>0</v>
          </cell>
        </row>
        <row r="304">
          <cell r="C304">
            <v>0</v>
          </cell>
          <cell r="D304">
            <v>0</v>
          </cell>
        </row>
        <row r="306">
          <cell r="F306">
            <v>30.09</v>
          </cell>
          <cell r="G306">
            <v>32.232</v>
          </cell>
          <cell r="H306">
            <v>31.324</v>
          </cell>
        </row>
        <row r="318">
          <cell r="C318">
            <v>0</v>
          </cell>
          <cell r="D318">
            <v>0</v>
          </cell>
        </row>
        <row r="319">
          <cell r="C319">
            <v>0</v>
          </cell>
          <cell r="D319">
            <v>0</v>
          </cell>
        </row>
        <row r="336">
          <cell r="F336">
            <v>1725.649</v>
          </cell>
          <cell r="G336">
            <v>1695.8430000000003</v>
          </cell>
          <cell r="H336">
            <v>1392.876</v>
          </cell>
        </row>
        <row r="348">
          <cell r="C348">
            <v>0</v>
          </cell>
          <cell r="D348">
            <v>0</v>
          </cell>
        </row>
        <row r="349">
          <cell r="C349">
            <v>0</v>
          </cell>
          <cell r="D349">
            <v>0</v>
          </cell>
        </row>
        <row r="366">
          <cell r="F366">
            <v>401.24800000000005</v>
          </cell>
          <cell r="G366">
            <v>300.489</v>
          </cell>
          <cell r="H366">
            <v>245.16199999999998</v>
          </cell>
        </row>
        <row r="378">
          <cell r="C378">
            <v>0</v>
          </cell>
          <cell r="D378">
            <v>0</v>
          </cell>
        </row>
        <row r="379">
          <cell r="C379">
            <v>0</v>
          </cell>
          <cell r="D379">
            <v>0</v>
          </cell>
        </row>
        <row r="381">
          <cell r="F381">
            <v>1222.331</v>
          </cell>
          <cell r="G381">
            <v>1095.272</v>
          </cell>
          <cell r="H381">
            <v>1001.454</v>
          </cell>
        </row>
        <row r="393">
          <cell r="C393">
            <v>0</v>
          </cell>
          <cell r="D393">
            <v>0</v>
          </cell>
        </row>
        <row r="394">
          <cell r="C394">
            <v>0</v>
          </cell>
          <cell r="D394">
            <v>0</v>
          </cell>
        </row>
        <row r="396">
          <cell r="F396">
            <v>64.758</v>
          </cell>
          <cell r="G396">
            <v>79.99600000000001</v>
          </cell>
          <cell r="H396">
            <v>52.876</v>
          </cell>
        </row>
        <row r="408">
          <cell r="C408">
            <v>0</v>
          </cell>
          <cell r="D408">
            <v>0</v>
          </cell>
        </row>
        <row r="409">
          <cell r="C409">
            <v>0</v>
          </cell>
          <cell r="D409">
            <v>0</v>
          </cell>
        </row>
        <row r="411">
          <cell r="F411">
            <v>0.352</v>
          </cell>
          <cell r="G411">
            <v>0.212</v>
          </cell>
          <cell r="H411">
            <v>0.229</v>
          </cell>
        </row>
        <row r="423">
          <cell r="C423">
            <v>0</v>
          </cell>
          <cell r="D423">
            <v>0</v>
          </cell>
        </row>
        <row r="424">
          <cell r="C424">
            <v>0</v>
          </cell>
          <cell r="D424">
            <v>0</v>
          </cell>
        </row>
        <row r="426">
          <cell r="F426">
            <v>0.224</v>
          </cell>
          <cell r="G426">
            <v>0.188</v>
          </cell>
          <cell r="H426">
            <v>0.24</v>
          </cell>
        </row>
        <row r="430">
          <cell r="C430">
            <v>0</v>
          </cell>
          <cell r="D430">
            <v>0</v>
          </cell>
          <cell r="F430">
            <v>1000</v>
          </cell>
          <cell r="G430">
            <v>1000</v>
          </cell>
        </row>
        <row r="431">
          <cell r="C431">
            <v>0</v>
          </cell>
          <cell r="D431">
            <v>0</v>
          </cell>
        </row>
        <row r="432">
          <cell r="F432">
            <v>0.224</v>
          </cell>
          <cell r="G432">
            <v>0.188</v>
          </cell>
        </row>
        <row r="433">
          <cell r="F433">
            <v>488.723</v>
          </cell>
          <cell r="G433">
            <v>562.984</v>
          </cell>
          <cell r="H433">
            <v>448.12</v>
          </cell>
        </row>
        <row r="445">
          <cell r="C445">
            <v>0</v>
          </cell>
          <cell r="D445">
            <v>0</v>
          </cell>
        </row>
        <row r="446">
          <cell r="C446">
            <v>0</v>
          </cell>
          <cell r="D446">
            <v>0</v>
          </cell>
        </row>
        <row r="448">
          <cell r="F448">
            <v>85.662</v>
          </cell>
          <cell r="G448">
            <v>73.814</v>
          </cell>
          <cell r="H448">
            <v>79.23</v>
          </cell>
        </row>
        <row r="460">
          <cell r="C460">
            <v>0</v>
          </cell>
          <cell r="D460">
            <v>0</v>
          </cell>
        </row>
        <row r="461">
          <cell r="C461">
            <v>0</v>
          </cell>
          <cell r="D461">
            <v>0</v>
          </cell>
        </row>
        <row r="463">
          <cell r="F463">
            <v>21.692</v>
          </cell>
          <cell r="G463">
            <v>16.272</v>
          </cell>
          <cell r="H463">
            <v>15.253</v>
          </cell>
        </row>
        <row r="475">
          <cell r="C475">
            <v>0</v>
          </cell>
          <cell r="D475">
            <v>0</v>
          </cell>
        </row>
        <row r="476">
          <cell r="C476">
            <v>0</v>
          </cell>
          <cell r="D476">
            <v>0</v>
          </cell>
        </row>
        <row r="478">
          <cell r="F478">
            <v>41.191</v>
          </cell>
          <cell r="G478">
            <v>39.846</v>
          </cell>
          <cell r="H478">
            <v>38.463</v>
          </cell>
        </row>
        <row r="490">
          <cell r="C490">
            <v>0</v>
          </cell>
          <cell r="D490">
            <v>0</v>
          </cell>
        </row>
        <row r="491">
          <cell r="C491">
            <v>0</v>
          </cell>
          <cell r="D491">
            <v>0</v>
          </cell>
        </row>
        <row r="493">
          <cell r="F493">
            <v>137.21700000000004</v>
          </cell>
          <cell r="G493">
            <v>132.147</v>
          </cell>
          <cell r="H493">
            <v>106.19200000000001</v>
          </cell>
        </row>
        <row r="505">
          <cell r="C505">
            <v>0</v>
          </cell>
          <cell r="D505">
            <v>0</v>
          </cell>
        </row>
        <row r="506">
          <cell r="C506">
            <v>0</v>
          </cell>
          <cell r="D506">
            <v>0</v>
          </cell>
        </row>
        <row r="583">
          <cell r="F583">
            <v>31.835</v>
          </cell>
          <cell r="G583">
            <v>29.155</v>
          </cell>
          <cell r="H583">
            <v>22.873</v>
          </cell>
        </row>
        <row r="595">
          <cell r="C595">
            <v>0</v>
          </cell>
          <cell r="D595">
            <v>0</v>
          </cell>
        </row>
        <row r="596">
          <cell r="C596">
            <v>0</v>
          </cell>
          <cell r="D596">
            <v>0</v>
          </cell>
        </row>
        <row r="598">
          <cell r="F598">
            <v>365.312</v>
          </cell>
          <cell r="G598">
            <v>315.607</v>
          </cell>
          <cell r="H598">
            <v>298.693</v>
          </cell>
        </row>
        <row r="610">
          <cell r="C610">
            <v>0</v>
          </cell>
          <cell r="D610">
            <v>0</v>
          </cell>
        </row>
        <row r="611">
          <cell r="C611">
            <v>0</v>
          </cell>
          <cell r="D611">
            <v>0</v>
          </cell>
        </row>
        <row r="643">
          <cell r="F643">
            <v>0.51</v>
          </cell>
          <cell r="G643">
            <v>0.48</v>
          </cell>
          <cell r="H643">
            <v>0.379</v>
          </cell>
        </row>
        <row r="655">
          <cell r="C655">
            <v>0</v>
          </cell>
          <cell r="D655">
            <v>0</v>
          </cell>
        </row>
        <row r="656">
          <cell r="C656">
            <v>0</v>
          </cell>
          <cell r="D656">
            <v>0</v>
          </cell>
        </row>
        <row r="703">
          <cell r="F703">
            <v>11.438</v>
          </cell>
          <cell r="G703">
            <v>9.85</v>
          </cell>
          <cell r="H703">
            <v>10.309</v>
          </cell>
        </row>
        <row r="715">
          <cell r="C715">
            <v>0</v>
          </cell>
          <cell r="D715">
            <v>0</v>
          </cell>
        </row>
        <row r="716">
          <cell r="C716">
            <v>0</v>
          </cell>
          <cell r="D716">
            <v>0</v>
          </cell>
        </row>
        <row r="733">
          <cell r="F733">
            <v>6.242</v>
          </cell>
          <cell r="G733">
            <v>5.205</v>
          </cell>
          <cell r="H733">
            <v>6.928</v>
          </cell>
        </row>
        <row r="746">
          <cell r="C746">
            <v>0</v>
          </cell>
          <cell r="D746">
            <v>0</v>
          </cell>
        </row>
        <row r="747">
          <cell r="C747">
            <v>0</v>
          </cell>
          <cell r="D747">
            <v>0</v>
          </cell>
        </row>
        <row r="751">
          <cell r="F751">
            <v>130.67200000000003</v>
          </cell>
          <cell r="G751">
            <v>128.40699999999998</v>
          </cell>
          <cell r="H751">
            <v>128.45600000000002</v>
          </cell>
        </row>
        <row r="767">
          <cell r="C767">
            <v>0</v>
          </cell>
          <cell r="D767">
            <v>0</v>
          </cell>
        </row>
        <row r="768">
          <cell r="C768">
            <v>0</v>
          </cell>
          <cell r="D768">
            <v>0</v>
          </cell>
        </row>
        <row r="789">
          <cell r="F789">
            <v>156.92800000000003</v>
          </cell>
          <cell r="G789">
            <v>145.44799999999998</v>
          </cell>
          <cell r="H789">
            <v>137.913</v>
          </cell>
        </row>
        <row r="805">
          <cell r="C805">
            <v>0</v>
          </cell>
          <cell r="D805">
            <v>0</v>
          </cell>
        </row>
        <row r="806">
          <cell r="C806">
            <v>0</v>
          </cell>
          <cell r="D806">
            <v>0</v>
          </cell>
        </row>
        <row r="810">
          <cell r="F810">
            <v>15.379999999999999</v>
          </cell>
          <cell r="G810">
            <v>14.384000000000004</v>
          </cell>
          <cell r="H810">
            <v>13.879999999999999</v>
          </cell>
        </row>
        <row r="826">
          <cell r="C826">
            <v>0</v>
          </cell>
          <cell r="D826">
            <v>0</v>
          </cell>
        </row>
        <row r="827">
          <cell r="C827">
            <v>0</v>
          </cell>
          <cell r="D827">
            <v>0</v>
          </cell>
        </row>
        <row r="831">
          <cell r="F831">
            <v>95.24199999999999</v>
          </cell>
          <cell r="G831">
            <v>91.754</v>
          </cell>
          <cell r="H831">
            <v>95.415</v>
          </cell>
        </row>
        <row r="847">
          <cell r="C847">
            <v>0</v>
          </cell>
          <cell r="D847">
            <v>0</v>
          </cell>
        </row>
        <row r="848">
          <cell r="C848">
            <v>0</v>
          </cell>
          <cell r="D848">
            <v>0</v>
          </cell>
        </row>
        <row r="852">
          <cell r="F852">
            <v>174.45999999999998</v>
          </cell>
          <cell r="G852">
            <v>174.57200000000003</v>
          </cell>
          <cell r="H852">
            <v>157.253</v>
          </cell>
        </row>
        <row r="863">
          <cell r="C863">
            <v>0</v>
          </cell>
          <cell r="D863">
            <v>0</v>
          </cell>
        </row>
        <row r="864">
          <cell r="C864">
            <v>0</v>
          </cell>
          <cell r="D864">
            <v>0</v>
          </cell>
        </row>
        <row r="867">
          <cell r="F867">
            <v>26.525</v>
          </cell>
          <cell r="G867">
            <v>46.95099999999999</v>
          </cell>
          <cell r="H867">
            <v>55.51000000000001</v>
          </cell>
        </row>
        <row r="878">
          <cell r="C878">
            <v>0</v>
          </cell>
          <cell r="D878">
            <v>0</v>
          </cell>
        </row>
        <row r="879">
          <cell r="C879">
            <v>0</v>
          </cell>
          <cell r="D879">
            <v>0</v>
          </cell>
        </row>
        <row r="882">
          <cell r="F882">
            <v>1599.182</v>
          </cell>
          <cell r="G882">
            <v>1657.019</v>
          </cell>
          <cell r="H882">
            <v>1844.696</v>
          </cell>
        </row>
        <row r="894">
          <cell r="C894">
            <v>0</v>
          </cell>
          <cell r="D894">
            <v>0</v>
          </cell>
        </row>
        <row r="895">
          <cell r="C895">
            <v>0</v>
          </cell>
          <cell r="D895">
            <v>0</v>
          </cell>
        </row>
        <row r="911">
          <cell r="F911">
            <v>96.22956</v>
          </cell>
          <cell r="G911">
            <v>95.67204</v>
          </cell>
          <cell r="H911">
            <v>84.48857999999998</v>
          </cell>
        </row>
        <row r="923">
          <cell r="C923">
            <v>0</v>
          </cell>
          <cell r="D923">
            <v>0</v>
          </cell>
        </row>
        <row r="924">
          <cell r="C924">
            <v>0</v>
          </cell>
          <cell r="D924">
            <v>0</v>
          </cell>
        </row>
        <row r="926">
          <cell r="F926">
            <v>4.359009</v>
          </cell>
          <cell r="G926">
            <v>4.856433</v>
          </cell>
          <cell r="H926">
            <v>5.902176</v>
          </cell>
        </row>
        <row r="936">
          <cell r="C936">
            <v>0</v>
          </cell>
          <cell r="D936">
            <v>0</v>
          </cell>
        </row>
        <row r="937">
          <cell r="C937">
            <v>0</v>
          </cell>
          <cell r="D937">
            <v>0</v>
          </cell>
        </row>
        <row r="939">
          <cell r="F939">
            <v>0.001136</v>
          </cell>
          <cell r="G939">
            <v>0.001136</v>
          </cell>
          <cell r="H939">
            <v>0</v>
          </cell>
        </row>
        <row r="949">
          <cell r="C949">
            <v>0</v>
          </cell>
          <cell r="D949">
            <v>0</v>
          </cell>
        </row>
        <row r="950">
          <cell r="C950">
            <v>0</v>
          </cell>
          <cell r="D950">
            <v>0</v>
          </cell>
        </row>
        <row r="966">
          <cell r="F966">
            <v>61.357000000000006</v>
          </cell>
          <cell r="G966">
            <v>69.58</v>
          </cell>
          <cell r="H966">
            <v>74.62700000000001</v>
          </cell>
        </row>
        <row r="978">
          <cell r="C978">
            <v>0</v>
          </cell>
          <cell r="D978">
            <v>0</v>
          </cell>
        </row>
        <row r="979">
          <cell r="C979">
            <v>0</v>
          </cell>
          <cell r="D979">
            <v>0</v>
          </cell>
        </row>
        <row r="983">
          <cell r="C983">
            <v>328.141</v>
          </cell>
          <cell r="D983">
            <v>388.108</v>
          </cell>
          <cell r="F983">
            <v>328.141</v>
          </cell>
          <cell r="G983">
            <v>388.108</v>
          </cell>
          <cell r="H983">
            <v>497.441876696555</v>
          </cell>
        </row>
        <row r="984">
          <cell r="C984">
            <v>0</v>
          </cell>
          <cell r="D984">
            <v>0</v>
          </cell>
          <cell r="F984">
            <v>1000</v>
          </cell>
          <cell r="G984">
            <v>1000</v>
          </cell>
        </row>
        <row r="985">
          <cell r="C985">
            <v>0</v>
          </cell>
          <cell r="D985">
            <v>0</v>
          </cell>
        </row>
        <row r="989">
          <cell r="F989">
            <v>148.6189251647736</v>
          </cell>
          <cell r="G989">
            <v>166.631</v>
          </cell>
          <cell r="H989">
            <v>213.588</v>
          </cell>
        </row>
        <row r="998">
          <cell r="C998">
            <v>0</v>
          </cell>
          <cell r="D998">
            <v>0</v>
          </cell>
          <cell r="F998">
            <v>1000</v>
          </cell>
          <cell r="G998">
            <v>1000</v>
          </cell>
        </row>
        <row r="999">
          <cell r="C999">
            <v>0</v>
          </cell>
          <cell r="D999">
            <v>0</v>
          </cell>
          <cell r="F999">
            <v>148.6189251647736</v>
          </cell>
          <cell r="G999">
            <v>166.631</v>
          </cell>
        </row>
        <row r="1000">
          <cell r="F1000">
            <v>117.3610162960602</v>
          </cell>
          <cell r="G1000">
            <v>138.688</v>
          </cell>
          <cell r="H1000">
            <v>50.619</v>
          </cell>
        </row>
        <row r="1009">
          <cell r="C1009">
            <v>0</v>
          </cell>
          <cell r="D1009">
            <v>0</v>
          </cell>
          <cell r="F1009">
            <v>1000</v>
          </cell>
          <cell r="G1009">
            <v>1000</v>
          </cell>
        </row>
        <row r="1010">
          <cell r="C1010">
            <v>0</v>
          </cell>
          <cell r="D1010">
            <v>0</v>
          </cell>
          <cell r="F1010">
            <v>117.3610162960602</v>
          </cell>
          <cell r="G1010">
            <v>138.688</v>
          </cell>
        </row>
        <row r="1011">
          <cell r="F1011">
            <v>80.89978932198702</v>
          </cell>
          <cell r="G1011">
            <v>66.184</v>
          </cell>
          <cell r="H1011">
            <v>27.826</v>
          </cell>
        </row>
        <row r="1020">
          <cell r="C1020">
            <v>0</v>
          </cell>
          <cell r="D1020">
            <v>0</v>
          </cell>
          <cell r="F1020">
            <v>1000</v>
          </cell>
          <cell r="G1020">
            <v>1000</v>
          </cell>
        </row>
        <row r="1021">
          <cell r="C1021">
            <v>0</v>
          </cell>
          <cell r="D1021">
            <v>0</v>
          </cell>
          <cell r="F1021">
            <v>80.89978932198702</v>
          </cell>
          <cell r="G1021">
            <v>66.184</v>
          </cell>
        </row>
        <row r="1022">
          <cell r="F1022">
            <v>99.2447433049066</v>
          </cell>
          <cell r="G1022">
            <v>69.3</v>
          </cell>
          <cell r="H1022">
            <v>34.891</v>
          </cell>
        </row>
        <row r="1031">
          <cell r="C1031">
            <v>0</v>
          </cell>
          <cell r="D1031">
            <v>0</v>
          </cell>
          <cell r="F1031">
            <v>1000</v>
          </cell>
          <cell r="G1031">
            <v>1000</v>
          </cell>
        </row>
        <row r="1032">
          <cell r="C1032">
            <v>0</v>
          </cell>
          <cell r="D1032">
            <v>0</v>
          </cell>
          <cell r="F1032">
            <v>99.2447433049066</v>
          </cell>
          <cell r="G1032">
            <v>69.3</v>
          </cell>
        </row>
        <row r="1033">
          <cell r="F1033">
            <v>207.04783585993044</v>
          </cell>
          <cell r="G1033">
            <v>214.834</v>
          </cell>
          <cell r="H1033">
            <v>180.333</v>
          </cell>
        </row>
        <row r="1042">
          <cell r="C1042">
            <v>0</v>
          </cell>
          <cell r="D1042">
            <v>0</v>
          </cell>
          <cell r="F1042">
            <v>1000</v>
          </cell>
          <cell r="G1042">
            <v>1000</v>
          </cell>
        </row>
        <row r="1043">
          <cell r="C1043">
            <v>0</v>
          </cell>
          <cell r="D1043">
            <v>0</v>
          </cell>
          <cell r="F1043">
            <v>207.04783585993044</v>
          </cell>
          <cell r="G1043">
            <v>214.834</v>
          </cell>
        </row>
        <row r="1044">
          <cell r="F1044">
            <v>15.065744873056936</v>
          </cell>
          <cell r="G1044">
            <v>17.255</v>
          </cell>
          <cell r="H1044">
            <v>29.333</v>
          </cell>
        </row>
        <row r="1053">
          <cell r="C1053">
            <v>0</v>
          </cell>
          <cell r="D1053">
            <v>0</v>
          </cell>
          <cell r="F1053">
            <v>1000</v>
          </cell>
          <cell r="G1053">
            <v>1000</v>
          </cell>
        </row>
        <row r="1054">
          <cell r="C1054">
            <v>0</v>
          </cell>
          <cell r="D1054">
            <v>0</v>
          </cell>
          <cell r="F1054">
            <v>15.065744873056936</v>
          </cell>
          <cell r="G1054">
            <v>17.255</v>
          </cell>
        </row>
        <row r="1077">
          <cell r="F1077">
            <v>25.781803350944255</v>
          </cell>
          <cell r="G1077">
            <v>15.769</v>
          </cell>
          <cell r="H1077">
            <v>6.132000000000001</v>
          </cell>
        </row>
        <row r="1086">
          <cell r="C1086">
            <v>0</v>
          </cell>
          <cell r="D1086">
            <v>0</v>
          </cell>
          <cell r="F1086">
            <v>1000</v>
          </cell>
          <cell r="G1086">
            <v>1000</v>
          </cell>
        </row>
        <row r="1087">
          <cell r="C1087">
            <v>0</v>
          </cell>
          <cell r="D1087">
            <v>0</v>
          </cell>
          <cell r="F1087">
            <v>25.781803350944255</v>
          </cell>
          <cell r="G1087">
            <v>15.769</v>
          </cell>
        </row>
        <row r="1088">
          <cell r="C1088">
            <v>182.49637308497216</v>
          </cell>
          <cell r="D1088">
            <v>120.809</v>
          </cell>
          <cell r="F1088">
            <v>182.49637308497216</v>
          </cell>
          <cell r="G1088">
            <v>120.809</v>
          </cell>
          <cell r="H1088">
            <v>131.425</v>
          </cell>
        </row>
        <row r="1089">
          <cell r="F1089">
            <v>1000</v>
          </cell>
          <cell r="G1089">
            <v>1000</v>
          </cell>
        </row>
        <row r="1090">
          <cell r="C1090">
            <v>0</v>
          </cell>
          <cell r="D1090">
            <v>0</v>
          </cell>
        </row>
        <row r="1095">
          <cell r="C1095" t="str">
            <v/>
          </cell>
          <cell r="D1095" t="str">
            <v/>
          </cell>
          <cell r="E1095" t="str">
            <v/>
          </cell>
        </row>
        <row r="1096">
          <cell r="C1096" t="str">
            <v/>
          </cell>
          <cell r="D1096" t="str">
            <v/>
          </cell>
          <cell r="E1096" t="str">
            <v/>
          </cell>
        </row>
        <row r="1098">
          <cell r="C1098" t="str">
            <v/>
          </cell>
          <cell r="D1098" t="str">
            <v/>
          </cell>
          <cell r="E1098" t="str">
            <v/>
          </cell>
        </row>
        <row r="1099">
          <cell r="C1099" t="str">
            <v/>
          </cell>
          <cell r="D1099" t="str">
            <v/>
          </cell>
          <cell r="E1099" t="str">
            <v/>
          </cell>
        </row>
        <row r="1103">
          <cell r="C1103" t="str">
            <v/>
          </cell>
          <cell r="D1103" t="str">
            <v/>
          </cell>
          <cell r="E1103" t="str">
            <v/>
          </cell>
        </row>
        <row r="1104">
          <cell r="C1104" t="str">
            <v/>
          </cell>
          <cell r="D1104" t="str">
            <v/>
          </cell>
          <cell r="E1104" t="str">
            <v/>
          </cell>
        </row>
        <row r="1106">
          <cell r="C1106" t="str">
            <v/>
          </cell>
          <cell r="D1106" t="str">
            <v/>
          </cell>
          <cell r="E1106" t="str">
            <v/>
          </cell>
        </row>
        <row r="1107">
          <cell r="C1107" t="str">
            <v/>
          </cell>
          <cell r="D1107" t="str">
            <v/>
          </cell>
          <cell r="E1107" t="str">
            <v/>
          </cell>
        </row>
        <row r="1109">
          <cell r="C1109" t="str">
            <v/>
          </cell>
          <cell r="D1109" t="str">
            <v/>
          </cell>
          <cell r="E1109" t="str">
            <v/>
          </cell>
        </row>
        <row r="1110">
          <cell r="C1110" t="str">
            <v/>
          </cell>
          <cell r="D1110" t="str">
            <v/>
          </cell>
          <cell r="E1110" t="str">
            <v/>
          </cell>
        </row>
        <row r="1113">
          <cell r="C1113" t="str">
            <v/>
          </cell>
          <cell r="D1113" t="str">
            <v/>
          </cell>
          <cell r="E1113" t="str">
            <v/>
          </cell>
        </row>
        <row r="1114">
          <cell r="C1114" t="str">
            <v/>
          </cell>
          <cell r="D1114" t="str">
            <v/>
          </cell>
          <cell r="E1114" t="str">
            <v/>
          </cell>
        </row>
        <row r="1121">
          <cell r="C1121" t="str">
            <v/>
          </cell>
          <cell r="D1121" t="str">
            <v/>
          </cell>
          <cell r="E1121" t="str">
            <v/>
          </cell>
        </row>
        <row r="1122">
          <cell r="C1122" t="str">
            <v/>
          </cell>
          <cell r="D1122" t="str">
            <v/>
          </cell>
          <cell r="E1122" t="str">
            <v/>
          </cell>
        </row>
        <row r="1124">
          <cell r="C1124" t="str">
            <v/>
          </cell>
          <cell r="D1124" t="str">
            <v/>
          </cell>
          <cell r="E1124" t="str">
            <v/>
          </cell>
        </row>
        <row r="1125">
          <cell r="C1125" t="str">
            <v/>
          </cell>
          <cell r="D1125" t="str">
            <v/>
          </cell>
          <cell r="E1125" t="str">
            <v/>
          </cell>
        </row>
        <row r="1128">
          <cell r="C1128" t="str">
            <v/>
          </cell>
          <cell r="D1128" t="str">
            <v/>
          </cell>
          <cell r="E1128" t="str">
            <v/>
          </cell>
        </row>
        <row r="1129">
          <cell r="C1129" t="str">
            <v/>
          </cell>
          <cell r="D1129" t="str">
            <v/>
          </cell>
          <cell r="E1129" t="str">
            <v/>
          </cell>
        </row>
        <row r="1132">
          <cell r="C1132" t="str">
            <v/>
          </cell>
          <cell r="D1132" t="str">
            <v/>
          </cell>
          <cell r="E1132" t="str">
            <v/>
          </cell>
        </row>
        <row r="1133">
          <cell r="C1133" t="str">
            <v/>
          </cell>
          <cell r="D1133" t="str">
            <v/>
          </cell>
          <cell r="E1133" t="str">
            <v/>
          </cell>
        </row>
        <row r="1137">
          <cell r="C1137" t="str">
            <v/>
          </cell>
          <cell r="D1137" t="str">
            <v/>
          </cell>
          <cell r="E1137" t="str">
            <v/>
          </cell>
        </row>
        <row r="1138">
          <cell r="C1138" t="str">
            <v/>
          </cell>
          <cell r="D1138" t="str">
            <v/>
          </cell>
          <cell r="E1138" t="str">
            <v/>
          </cell>
        </row>
        <row r="1140">
          <cell r="C1140" t="str">
            <v/>
          </cell>
          <cell r="D1140" t="str">
            <v/>
          </cell>
          <cell r="E1140" t="str">
            <v/>
          </cell>
        </row>
        <row r="1141">
          <cell r="C1141" t="str">
            <v/>
          </cell>
          <cell r="D1141" t="str">
            <v/>
          </cell>
          <cell r="E1141" t="str">
            <v/>
          </cell>
        </row>
        <row r="1143">
          <cell r="C1143" t="str">
            <v/>
          </cell>
          <cell r="D1143" t="str">
            <v/>
          </cell>
          <cell r="E1143" t="str">
            <v/>
          </cell>
        </row>
        <row r="1144">
          <cell r="C1144" t="str">
            <v/>
          </cell>
          <cell r="D1144" t="str">
            <v/>
          </cell>
          <cell r="E1144" t="str">
            <v/>
          </cell>
        </row>
        <row r="1148">
          <cell r="C1148" t="str">
            <v/>
          </cell>
          <cell r="D1148" t="str">
            <v/>
          </cell>
          <cell r="E1148" t="str">
            <v/>
          </cell>
        </row>
        <row r="1149">
          <cell r="C1149" t="str">
            <v/>
          </cell>
          <cell r="D1149" t="str">
            <v/>
          </cell>
          <cell r="E1149" t="str">
            <v/>
          </cell>
        </row>
        <row r="1152">
          <cell r="C1152" t="str">
            <v/>
          </cell>
          <cell r="D1152" t="str">
            <v/>
          </cell>
          <cell r="E1152" t="str">
            <v/>
          </cell>
        </row>
        <row r="1153">
          <cell r="C1153" t="str">
            <v/>
          </cell>
          <cell r="D1153" t="str">
            <v/>
          </cell>
          <cell r="E1153" t="str">
            <v/>
          </cell>
        </row>
        <row r="1156">
          <cell r="C1156" t="str">
            <v/>
          </cell>
          <cell r="D1156" t="str">
            <v/>
          </cell>
          <cell r="E1156" t="str">
            <v/>
          </cell>
        </row>
        <row r="1157">
          <cell r="C1157" t="str">
            <v/>
          </cell>
          <cell r="D1157" t="str">
            <v/>
          </cell>
          <cell r="E1157" t="str">
            <v/>
          </cell>
        </row>
        <row r="1161">
          <cell r="C1161" t="str">
            <v/>
          </cell>
          <cell r="D1161" t="str">
            <v/>
          </cell>
          <cell r="E1161" t="str">
            <v/>
          </cell>
        </row>
        <row r="1162">
          <cell r="C1162" t="str">
            <v/>
          </cell>
          <cell r="D1162" t="str">
            <v/>
          </cell>
          <cell r="E1162" t="str">
            <v/>
          </cell>
        </row>
        <row r="1164">
          <cell r="C1164" t="str">
            <v/>
          </cell>
          <cell r="D1164" t="str">
            <v/>
          </cell>
          <cell r="E1164" t="str">
            <v/>
          </cell>
        </row>
        <row r="1165">
          <cell r="C1165" t="str">
            <v/>
          </cell>
          <cell r="D1165" t="str">
            <v/>
          </cell>
          <cell r="E116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1"/>
  <dimension ref="A1:H369"/>
  <sheetViews>
    <sheetView showZeros="0" zoomScaleSheetLayoutView="75" workbookViewId="0" topLeftCell="A1">
      <selection activeCell="A2" sqref="A2:G2"/>
    </sheetView>
  </sheetViews>
  <sheetFormatPr defaultColWidth="9.140625" defaultRowHeight="12.75" zeroHeight="1"/>
  <cols>
    <col min="1" max="1" width="7.140625" style="5" customWidth="1"/>
    <col min="2" max="2" width="32.7109375" style="25" customWidth="1"/>
    <col min="3" max="3" width="10.8515625" style="22" customWidth="1"/>
    <col min="4" max="4" width="11.140625" style="5" customWidth="1"/>
    <col min="5" max="5" width="10.28125" style="5" customWidth="1"/>
    <col min="6" max="6" width="12.00390625" style="5" customWidth="1"/>
    <col min="7" max="7" width="11.28125" style="5" customWidth="1"/>
    <col min="8" max="8" width="1.7109375" style="5" hidden="1" customWidth="1"/>
    <col min="9" max="12" width="11.57421875" style="5" hidden="1" customWidth="1"/>
    <col min="13" max="16384" width="0" style="5" hidden="1" customWidth="1"/>
  </cols>
  <sheetData>
    <row r="1" ht="20.25" customHeight="1">
      <c r="A1" s="140" t="s">
        <v>189</v>
      </c>
    </row>
    <row r="2" spans="1:7" s="4" customFormat="1" ht="29.25" customHeight="1">
      <c r="A2" s="174" t="s">
        <v>196</v>
      </c>
      <c r="B2" s="174"/>
      <c r="C2" s="174"/>
      <c r="D2" s="174"/>
      <c r="E2" s="174"/>
      <c r="F2" s="174"/>
      <c r="G2" s="174"/>
    </row>
    <row r="3" spans="1:3" s="4" customFormat="1" ht="12" customHeight="1">
      <c r="A3" s="21"/>
      <c r="B3" s="20"/>
      <c r="C3" s="19"/>
    </row>
    <row r="4" spans="2:7" s="4" customFormat="1" ht="11.25" customHeight="1">
      <c r="B4" s="23"/>
      <c r="C4" s="22"/>
      <c r="D4" s="5"/>
      <c r="E4" s="24"/>
      <c r="F4" s="5"/>
      <c r="G4" s="149" t="s">
        <v>180</v>
      </c>
    </row>
    <row r="5" spans="1:7" s="4" customFormat="1" ht="45" customHeight="1">
      <c r="A5" s="150" t="s">
        <v>181</v>
      </c>
      <c r="B5" s="151" t="s">
        <v>156</v>
      </c>
      <c r="C5" s="152" t="s">
        <v>190</v>
      </c>
      <c r="D5" s="152" t="s">
        <v>136</v>
      </c>
      <c r="E5" s="152" t="s">
        <v>191</v>
      </c>
      <c r="F5" s="152" t="s">
        <v>136</v>
      </c>
      <c r="G5" s="152" t="s">
        <v>184</v>
      </c>
    </row>
    <row r="6" spans="1:7" s="161" customFormat="1" ht="18" customHeight="1">
      <c r="A6" s="127" t="str">
        <f>'[1]EAA'!B7</f>
        <v>01</v>
      </c>
      <c r="B6" s="128" t="s">
        <v>13</v>
      </c>
      <c r="C6" s="163">
        <v>960</v>
      </c>
      <c r="D6" s="163">
        <f>E6/C6</f>
        <v>0.99</v>
      </c>
      <c r="E6" s="163">
        <v>948.1</v>
      </c>
      <c r="F6" s="163">
        <f>G6/E6</f>
        <v>2.05</v>
      </c>
      <c r="G6" s="163">
        <v>1945.6</v>
      </c>
    </row>
    <row r="7" spans="1:7" s="161" customFormat="1" ht="12" customHeight="1">
      <c r="A7" s="127" t="str">
        <f>'[1]EAA'!B8</f>
        <v>01.1</v>
      </c>
      <c r="B7" s="130" t="s">
        <v>14</v>
      </c>
      <c r="C7" s="163">
        <v>575.9</v>
      </c>
      <c r="D7" s="163">
        <f aca="true" t="shared" si="0" ref="D7:D57">E7/C7</f>
        <v>1.23</v>
      </c>
      <c r="E7" s="163">
        <v>705.7</v>
      </c>
      <c r="F7" s="163">
        <f aca="true" t="shared" si="1" ref="F7:F68">G7/E7</f>
        <v>1.81</v>
      </c>
      <c r="G7" s="163">
        <v>1279.6</v>
      </c>
    </row>
    <row r="8" spans="1:8" s="161" customFormat="1" ht="12" customHeight="1">
      <c r="A8" s="127" t="str">
        <f>'[1]EAA'!B9</f>
        <v>01.1/1</v>
      </c>
      <c r="B8" s="131" t="s">
        <v>15</v>
      </c>
      <c r="C8" s="163">
        <v>565.7</v>
      </c>
      <c r="D8" s="163">
        <f t="shared" si="0"/>
        <v>1.23</v>
      </c>
      <c r="E8" s="163">
        <v>694.8</v>
      </c>
      <c r="F8" s="163">
        <f t="shared" si="1"/>
        <v>1.82</v>
      </c>
      <c r="G8" s="163">
        <v>1263.13</v>
      </c>
      <c r="H8" s="161">
        <f>IF(C8+E8+G8=0,,1)</f>
        <v>1</v>
      </c>
    </row>
    <row r="9" spans="1:8" s="161" customFormat="1" ht="12" customHeight="1">
      <c r="A9" s="127" t="str">
        <f>'[1]EAA'!B10</f>
        <v>01.1/2</v>
      </c>
      <c r="B9" s="131" t="s">
        <v>16</v>
      </c>
      <c r="C9" s="163">
        <v>10.2</v>
      </c>
      <c r="D9" s="163">
        <f t="shared" si="0"/>
        <v>1.07</v>
      </c>
      <c r="E9" s="163">
        <v>10.9</v>
      </c>
      <c r="F9" s="163">
        <f t="shared" si="1"/>
        <v>1.51</v>
      </c>
      <c r="G9" s="163">
        <v>16.5</v>
      </c>
      <c r="H9" s="161">
        <f>IF(C9+E9+G9=0,,1)</f>
        <v>1</v>
      </c>
    </row>
    <row r="10" spans="1:7" s="161" customFormat="1" ht="12" customHeight="1">
      <c r="A10" s="127" t="str">
        <f>'[1]EAA'!B11</f>
        <v>01.2</v>
      </c>
      <c r="B10" s="130" t="s">
        <v>17</v>
      </c>
      <c r="C10" s="163">
        <v>2.1</v>
      </c>
      <c r="D10" s="163">
        <f t="shared" si="0"/>
        <v>2.33</v>
      </c>
      <c r="E10" s="163">
        <v>4.9</v>
      </c>
      <c r="F10" s="163">
        <f t="shared" si="1"/>
        <v>1.06</v>
      </c>
      <c r="G10" s="163">
        <v>5.2</v>
      </c>
    </row>
    <row r="11" spans="1:7" s="161" customFormat="1" ht="12" customHeight="1">
      <c r="A11" s="127" t="str">
        <f>'[1]EAA'!B12</f>
        <v>01.3</v>
      </c>
      <c r="B11" s="130" t="s">
        <v>18</v>
      </c>
      <c r="C11" s="163">
        <v>91.7</v>
      </c>
      <c r="D11" s="163">
        <f t="shared" si="0"/>
        <v>1.34</v>
      </c>
      <c r="E11" s="163">
        <v>123.2</v>
      </c>
      <c r="F11" s="163">
        <f t="shared" si="1"/>
        <v>1.92</v>
      </c>
      <c r="G11" s="163">
        <v>236.7</v>
      </c>
    </row>
    <row r="12" spans="1:7" s="161" customFormat="1" ht="12" customHeight="1">
      <c r="A12" s="127" t="str">
        <f>'[1]EAA'!B13</f>
        <v>01.4</v>
      </c>
      <c r="B12" s="130" t="s">
        <v>19</v>
      </c>
      <c r="C12" s="163">
        <v>4.8</v>
      </c>
      <c r="D12" s="163">
        <f t="shared" si="0"/>
        <v>1.81</v>
      </c>
      <c r="E12" s="163">
        <v>8.7</v>
      </c>
      <c r="F12" s="163">
        <f t="shared" si="1"/>
        <v>1.49</v>
      </c>
      <c r="G12" s="163">
        <v>13</v>
      </c>
    </row>
    <row r="13" spans="1:7" s="161" customFormat="1" ht="12" customHeight="1">
      <c r="A13" s="127" t="str">
        <f>'[1]EAA'!B14</f>
        <v>01.5</v>
      </c>
      <c r="B13" s="130" t="s">
        <v>20</v>
      </c>
      <c r="C13" s="163">
        <v>262</v>
      </c>
      <c r="D13" s="163">
        <f t="shared" si="0"/>
        <v>0.31</v>
      </c>
      <c r="E13" s="163">
        <v>82.1</v>
      </c>
      <c r="F13" s="163">
        <f t="shared" si="1"/>
        <v>4.6</v>
      </c>
      <c r="G13" s="163">
        <v>377.4</v>
      </c>
    </row>
    <row r="14" spans="1:7" s="161" customFormat="1" ht="12" customHeight="1">
      <c r="A14" s="127" t="str">
        <f>'[1]EAA'!B15</f>
        <v>01.6</v>
      </c>
      <c r="B14" s="130" t="s">
        <v>21</v>
      </c>
      <c r="C14" s="163">
        <v>10.5</v>
      </c>
      <c r="D14" s="163">
        <f t="shared" si="0"/>
        <v>1.45</v>
      </c>
      <c r="E14" s="163">
        <v>15.2</v>
      </c>
      <c r="F14" s="163">
        <f t="shared" si="1"/>
        <v>1.02</v>
      </c>
      <c r="G14" s="163">
        <v>15.5</v>
      </c>
    </row>
    <row r="15" spans="1:7" s="161" customFormat="1" ht="12" customHeight="1">
      <c r="A15" s="127" t="str">
        <f>'[1]EAA'!B16</f>
        <v>01.7</v>
      </c>
      <c r="B15" s="130" t="s">
        <v>22</v>
      </c>
      <c r="C15" s="163">
        <v>13</v>
      </c>
      <c r="D15" s="163">
        <f t="shared" si="0"/>
        <v>0.64</v>
      </c>
      <c r="E15" s="163">
        <v>8.3</v>
      </c>
      <c r="F15" s="163">
        <f t="shared" si="1"/>
        <v>2.19</v>
      </c>
      <c r="G15" s="163">
        <v>18.2</v>
      </c>
    </row>
    <row r="16" spans="1:7" s="161" customFormat="1" ht="12" customHeight="1">
      <c r="A16" s="127" t="str">
        <f>'[1]EAA'!B17</f>
        <v>02</v>
      </c>
      <c r="B16" s="128" t="s">
        <v>23</v>
      </c>
      <c r="C16" s="163">
        <v>729.4</v>
      </c>
      <c r="D16" s="163">
        <f t="shared" si="0"/>
        <v>0.73</v>
      </c>
      <c r="E16" s="163">
        <v>530</v>
      </c>
      <c r="F16" s="163">
        <f t="shared" si="1"/>
        <v>2.17</v>
      </c>
      <c r="G16" s="163">
        <v>1150.6</v>
      </c>
    </row>
    <row r="17" spans="1:7" s="161" customFormat="1" ht="12" customHeight="1">
      <c r="A17" s="127" t="str">
        <f>'[1]EAA'!B18</f>
        <v>02.1</v>
      </c>
      <c r="B17" s="130" t="s">
        <v>24</v>
      </c>
      <c r="C17" s="163">
        <v>517.5</v>
      </c>
      <c r="D17" s="163">
        <f t="shared" si="0"/>
        <v>0.68</v>
      </c>
      <c r="E17" s="163">
        <v>352.2</v>
      </c>
      <c r="F17" s="163">
        <f t="shared" si="1"/>
        <v>2.55</v>
      </c>
      <c r="G17" s="163">
        <v>898.2</v>
      </c>
    </row>
    <row r="18" spans="1:8" s="161" customFormat="1" ht="12" customHeight="1">
      <c r="A18" s="127" t="str">
        <f>'[1]EAA'!B19</f>
        <v>02.1/1</v>
      </c>
      <c r="B18" s="131" t="s">
        <v>25</v>
      </c>
      <c r="C18" s="163">
        <v>10.1</v>
      </c>
      <c r="D18" s="163">
        <f t="shared" si="0"/>
        <v>4.12</v>
      </c>
      <c r="E18" s="163">
        <v>41.6</v>
      </c>
      <c r="F18" s="163">
        <f t="shared" si="1"/>
        <v>3.23</v>
      </c>
      <c r="G18" s="163">
        <v>134.5</v>
      </c>
      <c r="H18" s="161">
        <f>IF(C18+E18+G18=0,,1)</f>
        <v>1</v>
      </c>
    </row>
    <row r="19" spans="1:8" s="161" customFormat="1" ht="12" customHeight="1">
      <c r="A19" s="127" t="str">
        <f>'[1]EAA'!B20</f>
        <v>02.1/2</v>
      </c>
      <c r="B19" s="131" t="s">
        <v>26</v>
      </c>
      <c r="C19" s="163">
        <v>463.1</v>
      </c>
      <c r="D19" s="163">
        <f t="shared" si="0"/>
        <v>0.63</v>
      </c>
      <c r="E19" s="163">
        <v>293.7</v>
      </c>
      <c r="F19" s="163">
        <f t="shared" si="1"/>
        <v>2.49</v>
      </c>
      <c r="G19" s="163">
        <v>730</v>
      </c>
      <c r="H19" s="161">
        <f>IF(C19+E19+G19=0,,1)</f>
        <v>1</v>
      </c>
    </row>
    <row r="20" spans="1:8" s="161" customFormat="1" ht="12" customHeight="1">
      <c r="A20" s="127" t="str">
        <f>'[1]EAA'!B21</f>
        <v>02.1/3</v>
      </c>
      <c r="B20" s="131" t="s">
        <v>27</v>
      </c>
      <c r="C20" s="163">
        <v>0.4</v>
      </c>
      <c r="D20" s="163"/>
      <c r="E20" s="129" t="s">
        <v>178</v>
      </c>
      <c r="F20" s="163"/>
      <c r="G20" s="163">
        <v>0.2</v>
      </c>
      <c r="H20" s="161" t="e">
        <f>IF(C20+E20+G20=0,,1)</f>
        <v>#VALUE!</v>
      </c>
    </row>
    <row r="21" spans="1:8" s="161" customFormat="1" ht="12" customHeight="1">
      <c r="A21" s="127" t="str">
        <f>'[1]EAA'!B22</f>
        <v>02.1/4</v>
      </c>
      <c r="B21" s="131" t="s">
        <v>28</v>
      </c>
      <c r="C21" s="163">
        <v>43.9</v>
      </c>
      <c r="D21" s="163">
        <f t="shared" si="0"/>
        <v>0.38</v>
      </c>
      <c r="E21" s="163">
        <v>16.9</v>
      </c>
      <c r="F21" s="163">
        <f t="shared" si="1"/>
        <v>1.98</v>
      </c>
      <c r="G21" s="163">
        <v>33.5</v>
      </c>
      <c r="H21" s="161">
        <f>IF(C21+E21+G21=0,,1)</f>
        <v>1</v>
      </c>
    </row>
    <row r="22" spans="1:7" s="161" customFormat="1" ht="12" customHeight="1">
      <c r="A22" s="127" t="str">
        <f>'[1]EAA'!B23</f>
        <v>02.2</v>
      </c>
      <c r="B22" s="130" t="s">
        <v>29</v>
      </c>
      <c r="C22" s="163">
        <v>24</v>
      </c>
      <c r="D22" s="163">
        <f t="shared" si="0"/>
        <v>0.78</v>
      </c>
      <c r="E22" s="163">
        <v>18.6</v>
      </c>
      <c r="F22" s="163">
        <f t="shared" si="1"/>
        <v>1.35</v>
      </c>
      <c r="G22" s="163">
        <v>25.2</v>
      </c>
    </row>
    <row r="23" spans="1:7" s="161" customFormat="1" ht="12" customHeight="1">
      <c r="A23" s="127" t="str">
        <f>'[1]EAA'!B24</f>
        <v>02.3</v>
      </c>
      <c r="B23" s="130" t="s">
        <v>30</v>
      </c>
      <c r="C23" s="163">
        <v>138.7</v>
      </c>
      <c r="D23" s="163">
        <f t="shared" si="0"/>
        <v>0.65</v>
      </c>
      <c r="E23" s="163">
        <v>90.1</v>
      </c>
      <c r="F23" s="163">
        <f t="shared" si="1"/>
        <v>1.39</v>
      </c>
      <c r="G23" s="163">
        <v>125</v>
      </c>
    </row>
    <row r="24" spans="1:7" s="161" customFormat="1" ht="12" customHeight="1">
      <c r="A24" s="127" t="str">
        <f>'[1]EAA'!B25</f>
        <v>02.4</v>
      </c>
      <c r="B24" s="130" t="s">
        <v>31</v>
      </c>
      <c r="C24" s="163">
        <v>1.3</v>
      </c>
      <c r="D24" s="163">
        <f t="shared" si="0"/>
        <v>0.46</v>
      </c>
      <c r="E24" s="163">
        <v>0.6</v>
      </c>
      <c r="F24" s="163">
        <f t="shared" si="1"/>
        <v>2.83</v>
      </c>
      <c r="G24" s="163">
        <v>1.7</v>
      </c>
    </row>
    <row r="25" spans="1:7" s="161" customFormat="1" ht="12" customHeight="1">
      <c r="A25" s="127" t="str">
        <f>'[1]EAA'!B26</f>
        <v>02.5</v>
      </c>
      <c r="B25" s="130" t="s">
        <v>32</v>
      </c>
      <c r="C25" s="163">
        <v>47.9</v>
      </c>
      <c r="D25" s="163">
        <f t="shared" si="0"/>
        <v>1.43</v>
      </c>
      <c r="E25" s="163">
        <v>68.5</v>
      </c>
      <c r="F25" s="163">
        <f t="shared" si="1"/>
        <v>1.47</v>
      </c>
      <c r="G25" s="163">
        <v>100.5</v>
      </c>
    </row>
    <row r="26" spans="1:8" s="161" customFormat="1" ht="12" customHeight="1">
      <c r="A26" s="127" t="str">
        <f>'[1]EAA'!B27</f>
        <v>02.5/1</v>
      </c>
      <c r="B26" s="131" t="s">
        <v>33</v>
      </c>
      <c r="C26" s="163">
        <v>2.1</v>
      </c>
      <c r="D26" s="163">
        <f t="shared" si="0"/>
        <v>0.48</v>
      </c>
      <c r="E26" s="163">
        <v>1</v>
      </c>
      <c r="F26" s="163">
        <f t="shared" si="1"/>
        <v>1.7</v>
      </c>
      <c r="G26" s="163">
        <v>1.7</v>
      </c>
      <c r="H26" s="161">
        <f>IF(C26+E26+G26=0,,1)</f>
        <v>1</v>
      </c>
    </row>
    <row r="27" spans="1:8" s="161" customFormat="1" ht="12" customHeight="1">
      <c r="A27" s="127" t="str">
        <f>'[1]EAA'!B28</f>
        <v>02.5/2</v>
      </c>
      <c r="B27" s="131" t="s">
        <v>34</v>
      </c>
      <c r="C27" s="163">
        <v>1.3</v>
      </c>
      <c r="D27" s="163">
        <f t="shared" si="0"/>
        <v>4.08</v>
      </c>
      <c r="E27" s="163">
        <v>5.3</v>
      </c>
      <c r="F27" s="163">
        <f t="shared" si="1"/>
        <v>1.09</v>
      </c>
      <c r="G27" s="163">
        <v>5.8</v>
      </c>
      <c r="H27" s="161">
        <f>IF(C27+E27+G27=0,,1)</f>
        <v>1</v>
      </c>
    </row>
    <row r="28" spans="1:8" s="161" customFormat="1" ht="12" customHeight="1">
      <c r="A28" s="127" t="str">
        <f>'[1]EAA'!B29</f>
        <v>02.5/3</v>
      </c>
      <c r="B28" s="131" t="s">
        <v>32</v>
      </c>
      <c r="C28" s="163">
        <v>44.5</v>
      </c>
      <c r="D28" s="163">
        <f t="shared" si="0"/>
        <v>1.4</v>
      </c>
      <c r="E28" s="163">
        <v>62.2</v>
      </c>
      <c r="F28" s="163">
        <f t="shared" si="1"/>
        <v>1.5</v>
      </c>
      <c r="G28" s="163">
        <v>93</v>
      </c>
      <c r="H28" s="161">
        <f>IF(C28+E28+G28=0,,1)</f>
        <v>1</v>
      </c>
    </row>
    <row r="29" spans="1:7" s="161" customFormat="1" ht="12" customHeight="1">
      <c r="A29" s="127" t="str">
        <f>'[1]EAA'!B30</f>
        <v>03</v>
      </c>
      <c r="B29" s="128" t="s">
        <v>35</v>
      </c>
      <c r="C29" s="163">
        <v>167.4</v>
      </c>
      <c r="D29" s="163">
        <f t="shared" si="0"/>
        <v>1.07</v>
      </c>
      <c r="E29" s="163">
        <v>179.2</v>
      </c>
      <c r="F29" s="163">
        <f t="shared" si="1"/>
        <v>1.5</v>
      </c>
      <c r="G29" s="163">
        <v>268.4</v>
      </c>
    </row>
    <row r="30" spans="1:8" s="161" customFormat="1" ht="12" customHeight="1">
      <c r="A30" s="127" t="str">
        <f>'[1]EAA'!B31</f>
        <v>03.1</v>
      </c>
      <c r="B30" s="130" t="s">
        <v>36</v>
      </c>
      <c r="C30" s="163">
        <v>22.6</v>
      </c>
      <c r="D30" s="163">
        <f t="shared" si="0"/>
        <v>0.96</v>
      </c>
      <c r="E30" s="163">
        <v>21.8</v>
      </c>
      <c r="F30" s="163">
        <f t="shared" si="1"/>
        <v>1.48</v>
      </c>
      <c r="G30" s="163">
        <v>32.3</v>
      </c>
      <c r="H30" s="161">
        <f>IF(C30+E30+G30=0,,1)</f>
        <v>1</v>
      </c>
    </row>
    <row r="31" spans="1:8" s="161" customFormat="1" ht="12" customHeight="1">
      <c r="A31" s="127" t="str">
        <f>'[1]EAA'!B32</f>
        <v>03.2</v>
      </c>
      <c r="B31" s="130" t="s">
        <v>37</v>
      </c>
      <c r="C31" s="163">
        <v>2.3</v>
      </c>
      <c r="D31" s="163">
        <f t="shared" si="0"/>
        <v>0.78</v>
      </c>
      <c r="E31" s="163">
        <v>1.8</v>
      </c>
      <c r="F31" s="163">
        <f t="shared" si="1"/>
        <v>1.44</v>
      </c>
      <c r="G31" s="163">
        <v>2.6</v>
      </c>
      <c r="H31" s="161">
        <f>IF(C31+E31+G31=0,,1)</f>
        <v>1</v>
      </c>
    </row>
    <row r="32" spans="1:8" s="161" customFormat="1" ht="12" customHeight="1">
      <c r="A32" s="127" t="str">
        <f>'[1]EAA'!B33</f>
        <v>03.3</v>
      </c>
      <c r="B32" s="130" t="s">
        <v>38</v>
      </c>
      <c r="C32" s="163">
        <v>142.5</v>
      </c>
      <c r="D32" s="163">
        <f t="shared" si="0"/>
        <v>1.09</v>
      </c>
      <c r="E32" s="163">
        <v>155.6</v>
      </c>
      <c r="F32" s="163">
        <f t="shared" si="1"/>
        <v>1.5</v>
      </c>
      <c r="G32" s="163">
        <v>233.5</v>
      </c>
      <c r="H32" s="161">
        <f>IF(C32+E32+G32=0,,1)</f>
        <v>1</v>
      </c>
    </row>
    <row r="33" spans="1:7" s="161" customFormat="1" ht="12" customHeight="1">
      <c r="A33" s="127" t="str">
        <f>'[1]EAA'!B34</f>
        <v>04</v>
      </c>
      <c r="B33" s="128" t="s">
        <v>39</v>
      </c>
      <c r="C33" s="163">
        <v>1013.6</v>
      </c>
      <c r="D33" s="163">
        <f t="shared" si="0"/>
        <v>0.89</v>
      </c>
      <c r="E33" s="163">
        <v>904.4</v>
      </c>
      <c r="F33" s="163">
        <f t="shared" si="1"/>
        <v>1.22</v>
      </c>
      <c r="G33" s="163">
        <v>1099.4</v>
      </c>
    </row>
    <row r="34" spans="1:8" s="161" customFormat="1" ht="12" customHeight="1">
      <c r="A34" s="127" t="str">
        <f>'[1]EAA'!B35</f>
        <v>04.1</v>
      </c>
      <c r="B34" s="130" t="s">
        <v>40</v>
      </c>
      <c r="C34" s="163">
        <v>912.3</v>
      </c>
      <c r="D34" s="163">
        <f t="shared" si="0"/>
        <v>0.85</v>
      </c>
      <c r="E34" s="163">
        <v>778.7</v>
      </c>
      <c r="F34" s="163">
        <f t="shared" si="1"/>
        <v>1.2</v>
      </c>
      <c r="G34" s="163">
        <v>936.4</v>
      </c>
      <c r="H34" s="161">
        <f>IF(C34+E34+G34=0,,1)</f>
        <v>1</v>
      </c>
    </row>
    <row r="35" spans="1:8" s="161" customFormat="1" ht="12" customHeight="1">
      <c r="A35" s="127" t="str">
        <f>'[1]EAA'!B37</f>
        <v>04.1/2</v>
      </c>
      <c r="B35" s="131" t="s">
        <v>41</v>
      </c>
      <c r="C35" s="163">
        <v>169.7</v>
      </c>
      <c r="D35" s="163">
        <f t="shared" si="0"/>
        <v>0.95</v>
      </c>
      <c r="E35" s="163">
        <v>161.6</v>
      </c>
      <c r="F35" s="163">
        <f t="shared" si="1"/>
        <v>1.03</v>
      </c>
      <c r="G35" s="163">
        <v>166.9</v>
      </c>
      <c r="H35" s="161">
        <f aca="true" t="shared" si="2" ref="H35:H40">IF(C35+E36+G35=0,,1)</f>
        <v>1</v>
      </c>
    </row>
    <row r="36" spans="1:8" s="161" customFormat="1" ht="12" customHeight="1">
      <c r="A36" s="127" t="str">
        <f>'[1]EAA'!B38</f>
        <v>04.1/3</v>
      </c>
      <c r="B36" s="131" t="s">
        <v>42</v>
      </c>
      <c r="C36" s="163">
        <v>742.6</v>
      </c>
      <c r="D36" s="163">
        <f t="shared" si="0"/>
        <v>0.83</v>
      </c>
      <c r="E36" s="163">
        <v>617.1</v>
      </c>
      <c r="F36" s="163">
        <f t="shared" si="1"/>
        <v>1.25</v>
      </c>
      <c r="G36" s="163">
        <v>769.5</v>
      </c>
      <c r="H36" s="161">
        <f t="shared" si="2"/>
        <v>1</v>
      </c>
    </row>
    <row r="37" spans="1:8" s="161" customFormat="1" ht="12" customHeight="1">
      <c r="A37" s="127" t="str">
        <f>'[1]EAA'!B39</f>
        <v>04.2</v>
      </c>
      <c r="B37" s="130" t="s">
        <v>43</v>
      </c>
      <c r="C37" s="163">
        <v>101.3</v>
      </c>
      <c r="D37" s="163">
        <f t="shared" si="0"/>
        <v>1.24</v>
      </c>
      <c r="E37" s="163">
        <v>125.7</v>
      </c>
      <c r="F37" s="163">
        <f t="shared" si="1"/>
        <v>1.3</v>
      </c>
      <c r="G37" s="163">
        <v>163</v>
      </c>
      <c r="H37" s="161">
        <f t="shared" si="2"/>
        <v>1</v>
      </c>
    </row>
    <row r="38" spans="1:8" s="161" customFormat="1" ht="12" customHeight="1">
      <c r="A38" s="127" t="str">
        <f>'[1]EAA'!B40</f>
        <v>04.2/1</v>
      </c>
      <c r="B38" s="131" t="s">
        <v>44</v>
      </c>
      <c r="C38" s="163">
        <v>100.8</v>
      </c>
      <c r="D38" s="163">
        <f t="shared" si="0"/>
        <v>1.24</v>
      </c>
      <c r="E38" s="163">
        <v>125</v>
      </c>
      <c r="F38" s="163">
        <f t="shared" si="1"/>
        <v>1.3</v>
      </c>
      <c r="G38" s="163">
        <v>162.3</v>
      </c>
      <c r="H38" s="161">
        <f t="shared" si="2"/>
        <v>1</v>
      </c>
    </row>
    <row r="39" spans="1:8" s="161" customFormat="1" ht="24" customHeight="1">
      <c r="A39" s="127" t="str">
        <f>'[1]EAA'!B41</f>
        <v>04.2/2</v>
      </c>
      <c r="B39" s="132" t="s">
        <v>45</v>
      </c>
      <c r="C39" s="163">
        <v>0.2</v>
      </c>
      <c r="D39" s="163">
        <f t="shared" si="0"/>
        <v>3.5</v>
      </c>
      <c r="E39" s="163">
        <v>0.7</v>
      </c>
      <c r="F39" s="163">
        <f t="shared" si="1"/>
        <v>1</v>
      </c>
      <c r="G39" s="163">
        <v>0.7</v>
      </c>
      <c r="H39" s="161">
        <f t="shared" si="2"/>
        <v>1</v>
      </c>
    </row>
    <row r="40" spans="1:8" s="161" customFormat="1" ht="12" customHeight="1">
      <c r="A40" s="127" t="str">
        <f>'[1]EAA'!B42</f>
        <v>04.2/3</v>
      </c>
      <c r="B40" s="131" t="s">
        <v>46</v>
      </c>
      <c r="C40" s="163">
        <v>0.3</v>
      </c>
      <c r="D40" s="163">
        <f t="shared" si="0"/>
        <v>0</v>
      </c>
      <c r="E40" s="164">
        <v>0</v>
      </c>
      <c r="F40" s="163"/>
      <c r="G40" s="164">
        <v>0</v>
      </c>
      <c r="H40" s="161">
        <f t="shared" si="2"/>
        <v>1</v>
      </c>
    </row>
    <row r="41" spans="1:7" s="161" customFormat="1" ht="12" customHeight="1">
      <c r="A41" s="127" t="str">
        <f>'[1]EAA'!B43</f>
        <v>05</v>
      </c>
      <c r="B41" s="128" t="s">
        <v>47</v>
      </c>
      <c r="C41" s="163">
        <v>190.7</v>
      </c>
      <c r="D41" s="163">
        <f>E42/C41</f>
        <v>2.21</v>
      </c>
      <c r="E41" s="163">
        <v>145.9</v>
      </c>
      <c r="F41" s="163">
        <f t="shared" si="1"/>
        <v>0.77</v>
      </c>
      <c r="G41" s="163">
        <v>111.8</v>
      </c>
    </row>
    <row r="42" spans="1:7" s="161" customFormat="1" ht="12" customHeight="1">
      <c r="A42" s="127" t="str">
        <f>'[1]EAA'!B44</f>
        <v>06</v>
      </c>
      <c r="B42" s="128" t="s">
        <v>48</v>
      </c>
      <c r="C42" s="163">
        <v>466.7</v>
      </c>
      <c r="D42" s="163">
        <f t="shared" si="0"/>
        <v>0.91</v>
      </c>
      <c r="E42" s="163">
        <v>422.4</v>
      </c>
      <c r="F42" s="163">
        <f t="shared" si="1"/>
        <v>0.91</v>
      </c>
      <c r="G42" s="163">
        <v>385.9</v>
      </c>
    </row>
    <row r="43" spans="1:8" s="161" customFormat="1" ht="12" customHeight="1">
      <c r="A43" s="127" t="str">
        <f>'[1]EAA'!B45</f>
        <v>06.1</v>
      </c>
      <c r="B43" s="130" t="s">
        <v>49</v>
      </c>
      <c r="C43" s="163">
        <v>260.2</v>
      </c>
      <c r="D43" s="163">
        <f t="shared" si="0"/>
        <v>0.69</v>
      </c>
      <c r="E43" s="163">
        <v>180.2</v>
      </c>
      <c r="F43" s="163">
        <f t="shared" si="1"/>
        <v>0.78</v>
      </c>
      <c r="G43" s="163">
        <v>141.4</v>
      </c>
      <c r="H43" s="161">
        <f aca="true" t="shared" si="3" ref="H43:H50">IF(C43+E43+G43=0,,1)</f>
        <v>1</v>
      </c>
    </row>
    <row r="44" spans="1:8" s="161" customFormat="1" ht="12" customHeight="1">
      <c r="A44" s="127" t="str">
        <f>'[1]EAA'!B46</f>
        <v>06.1/1</v>
      </c>
      <c r="B44" s="131" t="s">
        <v>50</v>
      </c>
      <c r="C44" s="163">
        <v>70.5</v>
      </c>
      <c r="D44" s="163">
        <f t="shared" si="0"/>
        <v>0.63</v>
      </c>
      <c r="E44" s="163">
        <v>44.3</v>
      </c>
      <c r="F44" s="163">
        <f t="shared" si="1"/>
        <v>0.56</v>
      </c>
      <c r="G44" s="163">
        <v>24.6</v>
      </c>
      <c r="H44" s="161">
        <f t="shared" si="3"/>
        <v>1</v>
      </c>
    </row>
    <row r="45" spans="1:8" s="161" customFormat="1" ht="12" customHeight="1">
      <c r="A45" s="127" t="str">
        <f>'[1]EAA'!B47</f>
        <v>06.1/2</v>
      </c>
      <c r="B45" s="131" t="s">
        <v>51</v>
      </c>
      <c r="C45" s="163">
        <v>19.7</v>
      </c>
      <c r="D45" s="163">
        <f t="shared" si="0"/>
        <v>1.11</v>
      </c>
      <c r="E45" s="163">
        <v>21.9</v>
      </c>
      <c r="F45" s="163">
        <f t="shared" si="1"/>
        <v>0.07</v>
      </c>
      <c r="G45" s="163">
        <v>1.6</v>
      </c>
      <c r="H45" s="161">
        <f t="shared" si="3"/>
        <v>1</v>
      </c>
    </row>
    <row r="46" spans="1:8" s="161" customFormat="1" ht="12" customHeight="1">
      <c r="A46" s="127" t="str">
        <f>'[1]EAA'!B48</f>
        <v>06.1/3</v>
      </c>
      <c r="B46" s="131" t="s">
        <v>52</v>
      </c>
      <c r="C46" s="163">
        <v>41.6</v>
      </c>
      <c r="D46" s="163">
        <f t="shared" si="0"/>
        <v>0.47</v>
      </c>
      <c r="E46" s="163">
        <v>19.6</v>
      </c>
      <c r="F46" s="163">
        <f t="shared" si="1"/>
        <v>0.34</v>
      </c>
      <c r="G46" s="163">
        <v>6.6</v>
      </c>
      <c r="H46" s="161">
        <f t="shared" si="3"/>
        <v>1</v>
      </c>
    </row>
    <row r="47" spans="1:8" s="161" customFormat="1" ht="12" customHeight="1">
      <c r="A47" s="127" t="str">
        <f>'[1]EAA'!B49</f>
        <v>06.1/4</v>
      </c>
      <c r="B47" s="131" t="s">
        <v>53</v>
      </c>
      <c r="C47" s="163">
        <v>128.4</v>
      </c>
      <c r="D47" s="163">
        <f t="shared" si="0"/>
        <v>0.74</v>
      </c>
      <c r="E47" s="163">
        <v>94.4</v>
      </c>
      <c r="F47" s="163">
        <f t="shared" si="1"/>
        <v>1.15</v>
      </c>
      <c r="G47" s="163">
        <v>108.6</v>
      </c>
      <c r="H47" s="161">
        <f t="shared" si="3"/>
        <v>1</v>
      </c>
    </row>
    <row r="48" spans="1:8" s="161" customFormat="1" ht="12" customHeight="1">
      <c r="A48" s="127" t="str">
        <f>'[1]EAA'!B56</f>
        <v>06.4</v>
      </c>
      <c r="B48" s="130" t="s">
        <v>54</v>
      </c>
      <c r="C48" s="163">
        <v>206.5</v>
      </c>
      <c r="D48" s="163">
        <f t="shared" si="0"/>
        <v>1.17</v>
      </c>
      <c r="E48" s="163">
        <v>242.2</v>
      </c>
      <c r="F48" s="163">
        <f t="shared" si="1"/>
        <v>1.01</v>
      </c>
      <c r="G48" s="163">
        <v>244.5</v>
      </c>
      <c r="H48" s="161">
        <f t="shared" si="3"/>
        <v>1</v>
      </c>
    </row>
    <row r="49" spans="1:8" s="161" customFormat="1" ht="12" customHeight="1">
      <c r="A49" s="127" t="str">
        <f>'[1]EAA'!B57</f>
        <v>06.4/1</v>
      </c>
      <c r="B49" s="131" t="s">
        <v>55</v>
      </c>
      <c r="C49" s="163">
        <v>53.4</v>
      </c>
      <c r="D49" s="163">
        <f t="shared" si="0"/>
        <v>0.89</v>
      </c>
      <c r="E49" s="163">
        <v>47.6</v>
      </c>
      <c r="F49" s="163">
        <f t="shared" si="1"/>
        <v>0.71</v>
      </c>
      <c r="G49" s="163">
        <v>33.9</v>
      </c>
      <c r="H49" s="161">
        <f t="shared" si="3"/>
        <v>1</v>
      </c>
    </row>
    <row r="50" spans="1:8" s="161" customFormat="1" ht="12" customHeight="1">
      <c r="A50" s="127" t="str">
        <f>'[1]EAA'!B58</f>
        <v>06.4/2</v>
      </c>
      <c r="B50" s="131" t="s">
        <v>56</v>
      </c>
      <c r="C50" s="163">
        <v>153.1</v>
      </c>
      <c r="D50" s="163">
        <f t="shared" si="0"/>
        <v>1.27</v>
      </c>
      <c r="E50" s="163">
        <v>194.6</v>
      </c>
      <c r="F50" s="163">
        <f t="shared" si="1"/>
        <v>1.08</v>
      </c>
      <c r="G50" s="163">
        <v>210.6</v>
      </c>
      <c r="H50" s="161">
        <f t="shared" si="3"/>
        <v>1</v>
      </c>
    </row>
    <row r="51" spans="1:7" s="161" customFormat="1" ht="12" customHeight="1">
      <c r="A51" s="127" t="str">
        <f>'[1]EAA'!B62</f>
        <v>07</v>
      </c>
      <c r="B51" s="128" t="s">
        <v>57</v>
      </c>
      <c r="C51" s="163">
        <v>0.7</v>
      </c>
      <c r="D51" s="163">
        <f t="shared" si="0"/>
        <v>0.71</v>
      </c>
      <c r="E51" s="163">
        <v>0.5</v>
      </c>
      <c r="F51" s="163">
        <f t="shared" si="1"/>
        <v>1.8</v>
      </c>
      <c r="G51" s="163">
        <v>0.9</v>
      </c>
    </row>
    <row r="52" spans="1:8" s="161" customFormat="1" ht="12" customHeight="1">
      <c r="A52" s="127" t="str">
        <f>'[1]EAA'!B63</f>
        <v>07.1</v>
      </c>
      <c r="B52" s="130" t="s">
        <v>58</v>
      </c>
      <c r="C52" s="163">
        <v>0.7</v>
      </c>
      <c r="D52" s="163">
        <f t="shared" si="0"/>
        <v>0.71</v>
      </c>
      <c r="E52" s="163">
        <v>0.5</v>
      </c>
      <c r="F52" s="163">
        <f t="shared" si="1"/>
        <v>1.8</v>
      </c>
      <c r="G52" s="163">
        <v>0.9</v>
      </c>
      <c r="H52" s="161">
        <f>IF(C52+E52+G52=0,,1)</f>
        <v>1</v>
      </c>
    </row>
    <row r="53" spans="1:7" s="161" customFormat="1" ht="12" customHeight="1">
      <c r="A53" s="127" t="str">
        <f>'[1]EAA'!B66</f>
        <v>09</v>
      </c>
      <c r="B53" s="128" t="s">
        <v>59</v>
      </c>
      <c r="C53" s="163">
        <v>48.5</v>
      </c>
      <c r="D53" s="163">
        <f t="shared" si="0"/>
        <v>0.5</v>
      </c>
      <c r="E53" s="163">
        <v>24.4</v>
      </c>
      <c r="F53" s="163">
        <f t="shared" si="1"/>
        <v>1.35</v>
      </c>
      <c r="G53" s="163">
        <v>32.9</v>
      </c>
    </row>
    <row r="54" spans="1:8" s="161" customFormat="1" ht="12" customHeight="1">
      <c r="A54" s="127" t="str">
        <f>'[1]EAA'!B68</f>
        <v>09.2</v>
      </c>
      <c r="B54" s="130" t="s">
        <v>60</v>
      </c>
      <c r="C54" s="163">
        <v>21.9</v>
      </c>
      <c r="D54" s="163">
        <f t="shared" si="0"/>
        <v>0.77</v>
      </c>
      <c r="E54" s="163">
        <v>16.8</v>
      </c>
      <c r="F54" s="163">
        <f t="shared" si="1"/>
        <v>1.3</v>
      </c>
      <c r="G54" s="163">
        <v>21.8</v>
      </c>
      <c r="H54" s="161">
        <f>IF(C54+E54+G54=0,,1)</f>
        <v>1</v>
      </c>
    </row>
    <row r="55" spans="1:8" s="161" customFormat="1" ht="12" customHeight="1">
      <c r="A55" s="127" t="str">
        <f>'[1]EAA'!B69</f>
        <v>09.3</v>
      </c>
      <c r="B55" s="130" t="s">
        <v>61</v>
      </c>
      <c r="C55" s="163">
        <v>26.6</v>
      </c>
      <c r="D55" s="163">
        <f t="shared" si="0"/>
        <v>0.29</v>
      </c>
      <c r="E55" s="163">
        <v>7.6</v>
      </c>
      <c r="F55" s="163">
        <f t="shared" si="1"/>
        <v>1.46</v>
      </c>
      <c r="G55" s="163">
        <v>11.1</v>
      </c>
      <c r="H55" s="161">
        <f>IF(C55+E55+G55=0,,1)</f>
        <v>1</v>
      </c>
    </row>
    <row r="56" spans="1:7" s="161" customFormat="1" ht="22.5" customHeight="1">
      <c r="A56" s="143" t="str">
        <f>'[1]EAA'!B70</f>
        <v>10</v>
      </c>
      <c r="B56" s="144" t="s">
        <v>62</v>
      </c>
      <c r="C56" s="165">
        <v>3577</v>
      </c>
      <c r="D56" s="165">
        <f t="shared" si="0"/>
        <v>0.88</v>
      </c>
      <c r="E56" s="165">
        <v>3154.9</v>
      </c>
      <c r="F56" s="165">
        <f t="shared" si="1"/>
        <v>1.58</v>
      </c>
      <c r="G56" s="165">
        <v>4995.5</v>
      </c>
    </row>
    <row r="57" spans="1:7" s="161" customFormat="1" ht="15" customHeight="1">
      <c r="A57" s="127" t="str">
        <f>'[1]EAA'!B71</f>
        <v>11</v>
      </c>
      <c r="B57" s="128" t="s">
        <v>63</v>
      </c>
      <c r="C57" s="163">
        <v>1256.5</v>
      </c>
      <c r="D57" s="163">
        <f t="shared" si="0"/>
        <v>0.99</v>
      </c>
      <c r="E57" s="163">
        <v>1245.6</v>
      </c>
      <c r="F57" s="163">
        <f t="shared" si="1"/>
        <v>1.04</v>
      </c>
      <c r="G57" s="163">
        <v>1291.2</v>
      </c>
    </row>
    <row r="58" spans="1:7" s="161" customFormat="1" ht="12" customHeight="1">
      <c r="A58" s="127" t="str">
        <f>'[1]EAA'!B72</f>
        <v>11.1</v>
      </c>
      <c r="B58" s="130" t="s">
        <v>64</v>
      </c>
      <c r="C58" s="163">
        <v>227.6</v>
      </c>
      <c r="D58" s="163">
        <f aca="true" t="shared" si="4" ref="D58:D118">E58/C58</f>
        <v>1.02</v>
      </c>
      <c r="E58" s="163">
        <v>231.4</v>
      </c>
      <c r="F58" s="163">
        <f t="shared" si="1"/>
        <v>0.93</v>
      </c>
      <c r="G58" s="163">
        <v>214.6</v>
      </c>
    </row>
    <row r="59" spans="1:7" s="161" customFormat="1" ht="12" customHeight="1">
      <c r="A59" s="127" t="str">
        <f>'[1]EAA'!B73</f>
        <v>11.2</v>
      </c>
      <c r="B59" s="130" t="s">
        <v>65</v>
      </c>
      <c r="C59" s="163">
        <v>332.4</v>
      </c>
      <c r="D59" s="163">
        <f t="shared" si="4"/>
        <v>0.95</v>
      </c>
      <c r="E59" s="163">
        <v>316.8</v>
      </c>
      <c r="F59" s="163">
        <f t="shared" si="1"/>
        <v>1.02</v>
      </c>
      <c r="G59" s="163">
        <v>323.2</v>
      </c>
    </row>
    <row r="60" spans="1:7" s="161" customFormat="1" ht="12" customHeight="1">
      <c r="A60" s="127" t="str">
        <f>'[1]EAA'!B74</f>
        <v>11.3</v>
      </c>
      <c r="B60" s="130" t="s">
        <v>66</v>
      </c>
      <c r="C60" s="163">
        <v>16.4</v>
      </c>
      <c r="D60" s="163">
        <f t="shared" si="4"/>
        <v>0.24</v>
      </c>
      <c r="E60" s="163">
        <v>3.9</v>
      </c>
      <c r="F60" s="163">
        <f t="shared" si="1"/>
        <v>1</v>
      </c>
      <c r="G60" s="163">
        <v>3.9</v>
      </c>
    </row>
    <row r="61" spans="1:7" s="161" customFormat="1" ht="12" customHeight="1">
      <c r="A61" s="127" t="str">
        <f>'[1]EAA'!B75</f>
        <v>11.4</v>
      </c>
      <c r="B61" s="130" t="s">
        <v>67</v>
      </c>
      <c r="C61" s="163">
        <v>296.8</v>
      </c>
      <c r="D61" s="163">
        <f t="shared" si="4"/>
        <v>1.04</v>
      </c>
      <c r="E61" s="163">
        <v>308.8</v>
      </c>
      <c r="F61" s="163">
        <f t="shared" si="1"/>
        <v>1.04</v>
      </c>
      <c r="G61" s="163">
        <v>320.2</v>
      </c>
    </row>
    <row r="62" spans="1:7" s="161" customFormat="1" ht="12" customHeight="1">
      <c r="A62" s="127" t="str">
        <f>'[1]EAA'!B76</f>
        <v>11.5</v>
      </c>
      <c r="B62" s="130" t="s">
        <v>68</v>
      </c>
      <c r="C62" s="163">
        <v>342.8</v>
      </c>
      <c r="D62" s="163">
        <f t="shared" si="4"/>
        <v>1.01</v>
      </c>
      <c r="E62" s="163">
        <v>347.4</v>
      </c>
      <c r="F62" s="163">
        <f t="shared" si="1"/>
        <v>1.13</v>
      </c>
      <c r="G62" s="163">
        <v>390.9</v>
      </c>
    </row>
    <row r="63" spans="1:7" s="161" customFormat="1" ht="12" customHeight="1">
      <c r="A63" s="127" t="str">
        <f>'[1]EAA'!B77</f>
        <v>11.6</v>
      </c>
      <c r="B63" s="130" t="s">
        <v>69</v>
      </c>
      <c r="C63" s="163">
        <v>40.5</v>
      </c>
      <c r="D63" s="163">
        <f t="shared" si="4"/>
        <v>0.92</v>
      </c>
      <c r="E63" s="163">
        <v>37.3</v>
      </c>
      <c r="F63" s="163">
        <f t="shared" si="1"/>
        <v>1.03</v>
      </c>
      <c r="G63" s="163">
        <v>38.4</v>
      </c>
    </row>
    <row r="64" spans="1:7" s="161" customFormat="1" ht="12" customHeight="1">
      <c r="A64" s="127" t="str">
        <f>'[1]EAA'!B78</f>
        <v>12</v>
      </c>
      <c r="B64" s="128" t="s">
        <v>70</v>
      </c>
      <c r="C64" s="163">
        <v>1018.7</v>
      </c>
      <c r="D64" s="163">
        <f t="shared" si="4"/>
        <v>1.27</v>
      </c>
      <c r="E64" s="163">
        <v>1294.3</v>
      </c>
      <c r="F64" s="163">
        <f t="shared" si="1"/>
        <v>1.16</v>
      </c>
      <c r="G64" s="163">
        <v>1497.2</v>
      </c>
    </row>
    <row r="65" spans="1:7" s="161" customFormat="1" ht="12" customHeight="1">
      <c r="A65" s="127" t="str">
        <f>'[1]EAA'!B79</f>
        <v>12.1</v>
      </c>
      <c r="B65" s="130" t="s">
        <v>71</v>
      </c>
      <c r="C65" s="163">
        <v>781.3</v>
      </c>
      <c r="D65" s="163">
        <f t="shared" si="4"/>
        <v>1.28</v>
      </c>
      <c r="E65" s="163">
        <v>997.4</v>
      </c>
      <c r="F65" s="163">
        <f t="shared" si="1"/>
        <v>1.17</v>
      </c>
      <c r="G65" s="163">
        <v>1169.5</v>
      </c>
    </row>
    <row r="66" spans="1:7" s="161" customFormat="1" ht="12" customHeight="1">
      <c r="A66" s="127" t="str">
        <f>'[1]EAA'!B80</f>
        <v>12.2</v>
      </c>
      <c r="B66" s="130" t="s">
        <v>72</v>
      </c>
      <c r="C66" s="163">
        <v>159.9</v>
      </c>
      <c r="D66" s="163">
        <f t="shared" si="4"/>
        <v>1.46</v>
      </c>
      <c r="E66" s="163">
        <v>232.7</v>
      </c>
      <c r="F66" s="163">
        <f t="shared" si="1"/>
        <v>1.02</v>
      </c>
      <c r="G66" s="163">
        <v>236.6</v>
      </c>
    </row>
    <row r="67" spans="1:7" s="161" customFormat="1" ht="12" customHeight="1">
      <c r="A67" s="127" t="str">
        <f>'[1]EAA'!B81</f>
        <v>12.3</v>
      </c>
      <c r="B67" s="130" t="s">
        <v>73</v>
      </c>
      <c r="C67" s="163">
        <v>77.5</v>
      </c>
      <c r="D67" s="163">
        <f t="shared" si="4"/>
        <v>0.83</v>
      </c>
      <c r="E67" s="163">
        <v>64.2</v>
      </c>
      <c r="F67" s="163">
        <f t="shared" si="1"/>
        <v>1.42</v>
      </c>
      <c r="G67" s="163">
        <v>91.1</v>
      </c>
    </row>
    <row r="68" spans="1:8" s="161" customFormat="1" ht="12" customHeight="1">
      <c r="A68" s="127" t="str">
        <f>'[1]EAA'!B82</f>
        <v>12.3/1</v>
      </c>
      <c r="B68" s="131" t="s">
        <v>74</v>
      </c>
      <c r="C68" s="163">
        <v>4.9</v>
      </c>
      <c r="D68" s="163">
        <f t="shared" si="4"/>
        <v>0.65</v>
      </c>
      <c r="E68" s="163">
        <v>3.2</v>
      </c>
      <c r="F68" s="163">
        <f t="shared" si="1"/>
        <v>0.91</v>
      </c>
      <c r="G68" s="163">
        <v>2.9</v>
      </c>
      <c r="H68" s="161">
        <f>IF(C68+E68+G68=0,,1)</f>
        <v>1</v>
      </c>
    </row>
    <row r="69" spans="1:8" s="161" customFormat="1" ht="12" customHeight="1">
      <c r="A69" s="127" t="str">
        <f>'[1]EAA'!B83</f>
        <v>12.3/2</v>
      </c>
      <c r="B69" s="131" t="s">
        <v>75</v>
      </c>
      <c r="C69" s="163">
        <v>0</v>
      </c>
      <c r="D69" s="163"/>
      <c r="E69" s="163"/>
      <c r="F69" s="163"/>
      <c r="G69" s="163">
        <v>0</v>
      </c>
      <c r="H69" s="161">
        <f>IF(C69+E69+G69=0,,1)</f>
        <v>0</v>
      </c>
    </row>
    <row r="70" spans="1:8" s="161" customFormat="1" ht="24.75" customHeight="1">
      <c r="A70" s="127" t="str">
        <f>'[1]EAA'!B84</f>
        <v>12.3/3</v>
      </c>
      <c r="B70" s="132" t="s">
        <v>73</v>
      </c>
      <c r="C70" s="163">
        <v>72.6</v>
      </c>
      <c r="D70" s="163">
        <f t="shared" si="4"/>
        <v>0.84</v>
      </c>
      <c r="E70" s="163">
        <v>61</v>
      </c>
      <c r="F70" s="163">
        <f aca="true" t="shared" si="5" ref="F70:F118">G70/E70</f>
        <v>1.45</v>
      </c>
      <c r="G70" s="163">
        <v>88.2</v>
      </c>
      <c r="H70" s="161">
        <f>IF(C70+E70+G70=0,,1)</f>
        <v>1</v>
      </c>
    </row>
    <row r="71" spans="1:7" s="161" customFormat="1" ht="23.25" customHeight="1">
      <c r="A71" s="143" t="str">
        <f>'[1]EAA'!B85</f>
        <v>13</v>
      </c>
      <c r="B71" s="144" t="s">
        <v>76</v>
      </c>
      <c r="C71" s="165">
        <v>2275.2</v>
      </c>
      <c r="D71" s="165">
        <f t="shared" si="4"/>
        <v>1.12</v>
      </c>
      <c r="E71" s="165">
        <v>2539.9</v>
      </c>
      <c r="F71" s="165">
        <f t="shared" si="5"/>
        <v>1.1</v>
      </c>
      <c r="G71" s="165">
        <v>2788.4</v>
      </c>
    </row>
    <row r="72" spans="1:7" s="161" customFormat="1" ht="24.75" customHeight="1">
      <c r="A72" s="143" t="str">
        <f>'[1]EAA'!B86</f>
        <v>14</v>
      </c>
      <c r="B72" s="144" t="s">
        <v>77</v>
      </c>
      <c r="C72" s="165">
        <v>5852.2</v>
      </c>
      <c r="D72" s="165">
        <f t="shared" si="4"/>
        <v>0.97</v>
      </c>
      <c r="E72" s="165">
        <v>5694.8</v>
      </c>
      <c r="F72" s="165">
        <f t="shared" si="5"/>
        <v>1.37</v>
      </c>
      <c r="G72" s="165">
        <v>7783.9</v>
      </c>
    </row>
    <row r="73" spans="1:7" s="161" customFormat="1" ht="28.5" customHeight="1">
      <c r="A73" s="143" t="str">
        <f>'[1]EAA'!B87</f>
        <v>15</v>
      </c>
      <c r="B73" s="146" t="s">
        <v>78</v>
      </c>
      <c r="C73" s="165">
        <v>476.7</v>
      </c>
      <c r="D73" s="165">
        <f t="shared" si="4"/>
        <v>0.92</v>
      </c>
      <c r="E73" s="165">
        <v>440.7</v>
      </c>
      <c r="F73" s="165">
        <f t="shared" si="5"/>
        <v>1.36</v>
      </c>
      <c r="G73" s="165">
        <v>601.2</v>
      </c>
    </row>
    <row r="74" spans="1:8" s="161" customFormat="1" ht="12" customHeight="1">
      <c r="A74" s="127" t="str">
        <f>'[1]EAA'!B88</f>
        <v>15.1</v>
      </c>
      <c r="B74" s="130" t="s">
        <v>79</v>
      </c>
      <c r="C74" s="163">
        <v>476.7</v>
      </c>
      <c r="D74" s="163">
        <f t="shared" si="4"/>
        <v>0.92</v>
      </c>
      <c r="E74" s="163">
        <v>440.7</v>
      </c>
      <c r="F74" s="163">
        <f t="shared" si="5"/>
        <v>1.36</v>
      </c>
      <c r="G74" s="163">
        <v>601.2</v>
      </c>
      <c r="H74" s="161">
        <f>IF(C74+E74+G75=0,,1)</f>
        <v>1</v>
      </c>
    </row>
    <row r="75" spans="1:7" s="161" customFormat="1" ht="36" customHeight="1">
      <c r="A75" s="143" t="str">
        <f>'[1]EAA'!B90</f>
        <v>16</v>
      </c>
      <c r="B75" s="146" t="s">
        <v>192</v>
      </c>
      <c r="C75" s="165">
        <v>6328.9</v>
      </c>
      <c r="D75" s="165">
        <f t="shared" si="4"/>
        <v>0.97</v>
      </c>
      <c r="E75" s="165">
        <v>6135.5</v>
      </c>
      <c r="F75" s="165">
        <f t="shared" si="5"/>
        <v>1.37</v>
      </c>
      <c r="G75" s="165">
        <v>8385.1</v>
      </c>
    </row>
    <row r="76" spans="1:7" s="162" customFormat="1" ht="38.25" customHeight="1">
      <c r="A76" s="143" t="str">
        <f>'[1]EAA'!B91</f>
        <v>17</v>
      </c>
      <c r="B76" s="146" t="s">
        <v>82</v>
      </c>
      <c r="C76" s="165">
        <v>704.7</v>
      </c>
      <c r="D76" s="165">
        <f t="shared" si="4"/>
        <v>0.77</v>
      </c>
      <c r="E76" s="165">
        <v>542.2</v>
      </c>
      <c r="F76" s="165">
        <f t="shared" si="5"/>
        <v>1.33</v>
      </c>
      <c r="G76" s="165">
        <v>722.7</v>
      </c>
    </row>
    <row r="77" spans="1:8" s="161" customFormat="1" ht="27.75" customHeight="1">
      <c r="A77" s="127" t="str">
        <f>'[1]EAA'!B92</f>
        <v>17.1</v>
      </c>
      <c r="B77" s="133" t="s">
        <v>83</v>
      </c>
      <c r="C77" s="163">
        <v>665.9</v>
      </c>
      <c r="D77" s="163">
        <f t="shared" si="4"/>
        <v>0.67</v>
      </c>
      <c r="E77" s="163">
        <v>443.3</v>
      </c>
      <c r="F77" s="163">
        <f t="shared" si="5"/>
        <v>1.35</v>
      </c>
      <c r="G77" s="163">
        <v>597.7</v>
      </c>
      <c r="H77" s="161">
        <f aca="true" t="shared" si="6" ref="H77:H86">IF(C77+E77+G78=0,,1)</f>
        <v>1</v>
      </c>
    </row>
    <row r="78" spans="1:8" s="161" customFormat="1" ht="12" customHeight="1">
      <c r="A78" s="127" t="str">
        <f>'[1]EAA'!B93</f>
        <v>17.1/1</v>
      </c>
      <c r="B78" s="130" t="s">
        <v>84</v>
      </c>
      <c r="C78" s="163">
        <v>326.5</v>
      </c>
      <c r="D78" s="163">
        <f t="shared" si="4"/>
        <v>0.5</v>
      </c>
      <c r="E78" s="163">
        <v>163.9</v>
      </c>
      <c r="F78" s="163">
        <f t="shared" si="5"/>
        <v>1.36</v>
      </c>
      <c r="G78" s="163">
        <v>223.3</v>
      </c>
      <c r="H78" s="161">
        <f t="shared" si="6"/>
        <v>1</v>
      </c>
    </row>
    <row r="79" spans="1:8" s="161" customFormat="1" ht="12" customHeight="1">
      <c r="A79" s="127" t="str">
        <f>'[1]EAA'!B94</f>
        <v>17.1/2</v>
      </c>
      <c r="B79" s="130" t="s">
        <v>85</v>
      </c>
      <c r="C79" s="163">
        <v>78.6</v>
      </c>
      <c r="D79" s="163">
        <f t="shared" si="4"/>
        <v>0.59</v>
      </c>
      <c r="E79" s="163">
        <v>46.1</v>
      </c>
      <c r="F79" s="163">
        <f t="shared" si="5"/>
        <v>1.47</v>
      </c>
      <c r="G79" s="163">
        <v>67.8</v>
      </c>
      <c r="H79" s="161">
        <f t="shared" si="6"/>
        <v>1</v>
      </c>
    </row>
    <row r="80" spans="1:8" s="161" customFormat="1" ht="12" customHeight="1">
      <c r="A80" s="127" t="str">
        <f>'[1]EAA'!B95</f>
        <v>17.1/3</v>
      </c>
      <c r="B80" s="130" t="s">
        <v>86</v>
      </c>
      <c r="C80" s="163">
        <v>26.9</v>
      </c>
      <c r="D80" s="163">
        <f t="shared" si="4"/>
        <v>0.67</v>
      </c>
      <c r="E80" s="163">
        <v>18.1</v>
      </c>
      <c r="F80" s="163">
        <f t="shared" si="5"/>
        <v>1.54</v>
      </c>
      <c r="G80" s="163">
        <v>27.8</v>
      </c>
      <c r="H80" s="161">
        <f t="shared" si="6"/>
        <v>1</v>
      </c>
    </row>
    <row r="81" spans="1:8" s="161" customFormat="1" ht="12" customHeight="1">
      <c r="A81" s="127" t="str">
        <f>'[1]EAA'!B96</f>
        <v>17.1/4</v>
      </c>
      <c r="B81" s="130" t="s">
        <v>87</v>
      </c>
      <c r="C81" s="163">
        <v>32.8</v>
      </c>
      <c r="D81" s="163">
        <f t="shared" si="4"/>
        <v>0.99</v>
      </c>
      <c r="E81" s="163">
        <v>32.4</v>
      </c>
      <c r="F81" s="163">
        <f t="shared" si="5"/>
        <v>1.72</v>
      </c>
      <c r="G81" s="163">
        <v>55.7</v>
      </c>
      <c r="H81" s="161">
        <f t="shared" si="6"/>
        <v>1</v>
      </c>
    </row>
    <row r="82" spans="1:8" s="161" customFormat="1" ht="12" customHeight="1">
      <c r="A82" s="127" t="str">
        <f>'[1]EAA'!B97</f>
        <v>17.1/5</v>
      </c>
      <c r="B82" s="130" t="s">
        <v>88</v>
      </c>
      <c r="C82" s="163">
        <v>122.7</v>
      </c>
      <c r="D82" s="163">
        <f t="shared" si="4"/>
        <v>0.61</v>
      </c>
      <c r="E82" s="163">
        <v>74.8</v>
      </c>
      <c r="F82" s="163">
        <f t="shared" si="5"/>
        <v>0.92</v>
      </c>
      <c r="G82" s="163">
        <v>68.9</v>
      </c>
      <c r="H82" s="161">
        <f t="shared" si="6"/>
        <v>1</v>
      </c>
    </row>
    <row r="83" spans="1:8" s="161" customFormat="1" ht="12" customHeight="1">
      <c r="A83" s="127" t="str">
        <f>'[1]EAA'!B98</f>
        <v>17.1/6</v>
      </c>
      <c r="B83" s="130" t="s">
        <v>89</v>
      </c>
      <c r="C83" s="163">
        <v>62.3</v>
      </c>
      <c r="D83" s="163">
        <f t="shared" si="4"/>
        <v>1.54</v>
      </c>
      <c r="E83" s="163">
        <v>96.2</v>
      </c>
      <c r="F83" s="163">
        <f t="shared" si="5"/>
        <v>1.42</v>
      </c>
      <c r="G83" s="163">
        <v>136.8</v>
      </c>
      <c r="H83" s="161">
        <f t="shared" si="6"/>
        <v>1</v>
      </c>
    </row>
    <row r="84" spans="1:8" s="161" customFormat="1" ht="12" customHeight="1">
      <c r="A84" s="127" t="str">
        <f>'[1]EAA'!B99</f>
        <v>17.1/6/1</v>
      </c>
      <c r="B84" s="131" t="s">
        <v>90</v>
      </c>
      <c r="C84" s="163">
        <v>62.3</v>
      </c>
      <c r="D84" s="163">
        <f t="shared" si="4"/>
        <v>1.54</v>
      </c>
      <c r="E84" s="163">
        <v>96.2</v>
      </c>
      <c r="F84" s="163">
        <f t="shared" si="5"/>
        <v>1.42</v>
      </c>
      <c r="G84" s="163">
        <v>136.8</v>
      </c>
      <c r="H84" s="161">
        <f t="shared" si="6"/>
        <v>1</v>
      </c>
    </row>
    <row r="85" spans="1:8" s="161" customFormat="1" ht="12" customHeight="1">
      <c r="A85" s="127" t="str">
        <f>'[1]EAA'!B101</f>
        <v>17.1/7</v>
      </c>
      <c r="B85" s="130" t="s">
        <v>91</v>
      </c>
      <c r="C85" s="163">
        <v>16.1</v>
      </c>
      <c r="D85" s="163">
        <f t="shared" si="4"/>
        <v>0.73</v>
      </c>
      <c r="E85" s="163">
        <v>11.8</v>
      </c>
      <c r="F85" s="163">
        <f t="shared" si="5"/>
        <v>1.47</v>
      </c>
      <c r="G85" s="163">
        <v>17.4</v>
      </c>
      <c r="H85" s="161">
        <f t="shared" si="6"/>
        <v>1</v>
      </c>
    </row>
    <row r="86" spans="1:8" s="161" customFormat="1" ht="24">
      <c r="A86" s="127" t="str">
        <f>'[1]EAA'!B102</f>
        <v>17.2</v>
      </c>
      <c r="B86" s="133" t="s">
        <v>92</v>
      </c>
      <c r="C86" s="163">
        <v>38.8</v>
      </c>
      <c r="D86" s="163">
        <f t="shared" si="4"/>
        <v>2.55</v>
      </c>
      <c r="E86" s="163">
        <v>98.9</v>
      </c>
      <c r="F86" s="163">
        <f t="shared" si="5"/>
        <v>1.26</v>
      </c>
      <c r="G86" s="163">
        <v>125</v>
      </c>
      <c r="H86" s="161">
        <f t="shared" si="6"/>
        <v>1</v>
      </c>
    </row>
    <row r="87" spans="1:7" s="161" customFormat="1" ht="27" customHeight="1">
      <c r="A87" s="143" t="str">
        <f>'[1]EAA'!B103</f>
        <v>18</v>
      </c>
      <c r="B87" s="146" t="s">
        <v>93</v>
      </c>
      <c r="C87" s="165">
        <v>7033.6</v>
      </c>
      <c r="D87" s="165">
        <f t="shared" si="4"/>
        <v>0.95</v>
      </c>
      <c r="E87" s="165">
        <v>6677.7</v>
      </c>
      <c r="F87" s="165">
        <f t="shared" si="5"/>
        <v>1.36</v>
      </c>
      <c r="G87" s="165">
        <v>9107.8</v>
      </c>
    </row>
    <row r="88" spans="1:7" s="161" customFormat="1" ht="25.5" customHeight="1">
      <c r="A88" s="143" t="str">
        <f>'[1]EAA'!B104</f>
        <v>19</v>
      </c>
      <c r="B88" s="147" t="s">
        <v>94</v>
      </c>
      <c r="C88" s="165">
        <v>4141.6</v>
      </c>
      <c r="D88" s="165">
        <f t="shared" si="4"/>
        <v>1.06</v>
      </c>
      <c r="E88" s="165">
        <v>4393.3</v>
      </c>
      <c r="F88" s="165">
        <f t="shared" si="5"/>
        <v>1.29</v>
      </c>
      <c r="G88" s="165">
        <v>5651.5</v>
      </c>
    </row>
    <row r="89" spans="1:7" s="161" customFormat="1" ht="12" customHeight="1">
      <c r="A89" s="127"/>
      <c r="B89" s="133" t="s">
        <v>95</v>
      </c>
      <c r="C89" s="163">
        <v>21.1</v>
      </c>
      <c r="D89" s="163">
        <f t="shared" si="4"/>
        <v>0.86</v>
      </c>
      <c r="E89" s="163">
        <v>18.1</v>
      </c>
      <c r="F89" s="163">
        <f t="shared" si="5"/>
        <v>0.88</v>
      </c>
      <c r="G89" s="163">
        <v>16</v>
      </c>
    </row>
    <row r="90" spans="1:8" s="161" customFormat="1" ht="12" customHeight="1">
      <c r="A90" s="127" t="str">
        <f>'[1]EAA'!B105</f>
        <v>19.01</v>
      </c>
      <c r="B90" s="134" t="s">
        <v>96</v>
      </c>
      <c r="C90" s="163">
        <v>225.2</v>
      </c>
      <c r="D90" s="163">
        <f t="shared" si="4"/>
        <v>1.41</v>
      </c>
      <c r="E90" s="163">
        <v>317.9</v>
      </c>
      <c r="F90" s="163">
        <f t="shared" si="5"/>
        <v>1.31</v>
      </c>
      <c r="G90" s="163">
        <v>416.1</v>
      </c>
      <c r="H90" s="161">
        <f>IF(C90+E90+G91=0,,1)</f>
        <v>1</v>
      </c>
    </row>
    <row r="91" spans="1:8" s="161" customFormat="1" ht="23.25" customHeight="1">
      <c r="A91" s="127" t="str">
        <f>'[1]EAA'!B106</f>
        <v>19.01/1</v>
      </c>
      <c r="B91" s="166" t="s">
        <v>97</v>
      </c>
      <c r="C91" s="163">
        <v>13.4</v>
      </c>
      <c r="D91" s="163">
        <f t="shared" si="4"/>
        <v>1.22</v>
      </c>
      <c r="E91" s="163">
        <v>16.4</v>
      </c>
      <c r="F91" s="163">
        <f t="shared" si="5"/>
        <v>1.15</v>
      </c>
      <c r="G91" s="163">
        <v>18.8</v>
      </c>
      <c r="H91" s="161">
        <f>IF(C91+E91+G92=0,,1)</f>
        <v>1</v>
      </c>
    </row>
    <row r="92" spans="1:8" s="161" customFormat="1" ht="12" customHeight="1">
      <c r="A92" s="127" t="str">
        <f>'[1]EAA'!B107</f>
        <v>19.01/2</v>
      </c>
      <c r="B92" s="135" t="s">
        <v>98</v>
      </c>
      <c r="C92" s="163">
        <v>111.2</v>
      </c>
      <c r="D92" s="163">
        <f t="shared" si="4"/>
        <v>1.22</v>
      </c>
      <c r="E92" s="163">
        <v>135.3</v>
      </c>
      <c r="F92" s="163">
        <f t="shared" si="5"/>
        <v>1.33</v>
      </c>
      <c r="G92" s="163">
        <v>179.4</v>
      </c>
      <c r="H92" s="161">
        <f>IF(C92+E92+G93=0,,1)</f>
        <v>1</v>
      </c>
    </row>
    <row r="93" spans="1:8" s="161" customFormat="1" ht="23.25" customHeight="1">
      <c r="A93" s="127"/>
      <c r="B93" s="166" t="s">
        <v>99</v>
      </c>
      <c r="C93" s="163">
        <v>100.6</v>
      </c>
      <c r="D93" s="163">
        <f t="shared" si="4"/>
        <v>1.65</v>
      </c>
      <c r="E93" s="163">
        <v>166.2</v>
      </c>
      <c r="F93" s="163">
        <f t="shared" si="5"/>
        <v>1.31</v>
      </c>
      <c r="G93" s="163">
        <v>217.9</v>
      </c>
      <c r="H93" s="161">
        <f>IF(C93+E93+G94=0,,1)</f>
        <v>1</v>
      </c>
    </row>
    <row r="94" spans="1:7" s="161" customFormat="1" ht="12" customHeight="1">
      <c r="A94" s="127" t="str">
        <f>'[1]EAA'!B108</f>
        <v>19.02</v>
      </c>
      <c r="B94" s="134" t="s">
        <v>100</v>
      </c>
      <c r="C94" s="163">
        <v>844.9</v>
      </c>
      <c r="D94" s="163">
        <f t="shared" si="4"/>
        <v>1.14</v>
      </c>
      <c r="E94" s="163">
        <v>966.8</v>
      </c>
      <c r="F94" s="163">
        <f t="shared" si="5"/>
        <v>1.17</v>
      </c>
      <c r="G94" s="163">
        <v>1129.9</v>
      </c>
    </row>
    <row r="95" spans="1:8" s="161" customFormat="1" ht="12" customHeight="1">
      <c r="A95" s="127" t="str">
        <f>'[1]EAA'!B109</f>
        <v>19.02/1</v>
      </c>
      <c r="B95" s="135" t="s">
        <v>101</v>
      </c>
      <c r="C95" s="163">
        <v>65.7</v>
      </c>
      <c r="D95" s="163">
        <f t="shared" si="4"/>
        <v>1.08</v>
      </c>
      <c r="E95" s="163">
        <v>71.1</v>
      </c>
      <c r="F95" s="163">
        <f t="shared" si="5"/>
        <v>1.26</v>
      </c>
      <c r="G95" s="163">
        <v>89.4</v>
      </c>
      <c r="H95" s="161">
        <f>IF(C95+E95+G96=0,,1)</f>
        <v>1</v>
      </c>
    </row>
    <row r="96" spans="1:8" s="161" customFormat="1" ht="12" customHeight="1">
      <c r="A96" s="127" t="str">
        <f>'[1]EAA'!B110</f>
        <v>19.02/2</v>
      </c>
      <c r="B96" s="135" t="s">
        <v>102</v>
      </c>
      <c r="C96" s="163">
        <v>27.4</v>
      </c>
      <c r="D96" s="163">
        <f t="shared" si="4"/>
        <v>1.42</v>
      </c>
      <c r="E96" s="163">
        <v>39</v>
      </c>
      <c r="F96" s="163">
        <f t="shared" si="5"/>
        <v>0.47</v>
      </c>
      <c r="G96" s="163">
        <v>18.2</v>
      </c>
      <c r="H96" s="161">
        <f>IF(C96+E96+G97=0,,1)</f>
        <v>1</v>
      </c>
    </row>
    <row r="97" spans="1:8" s="161" customFormat="1" ht="12" customHeight="1">
      <c r="A97" s="127" t="str">
        <f>'[1]EAA'!B111</f>
        <v>19.02/3</v>
      </c>
      <c r="B97" s="135" t="s">
        <v>103</v>
      </c>
      <c r="C97" s="163">
        <v>749.9</v>
      </c>
      <c r="D97" s="163">
        <f t="shared" si="4"/>
        <v>1.14</v>
      </c>
      <c r="E97" s="163">
        <v>854</v>
      </c>
      <c r="F97" s="163">
        <f t="shared" si="5"/>
        <v>1.19</v>
      </c>
      <c r="G97" s="163">
        <v>1020</v>
      </c>
      <c r="H97" s="161">
        <f>IF(C97+E97+G98=0,,1)</f>
        <v>1</v>
      </c>
    </row>
    <row r="98" spans="1:8" s="161" customFormat="1" ht="12" customHeight="1">
      <c r="A98" s="127" t="str">
        <f>'[1]EAA'!B112</f>
        <v>19.02/4</v>
      </c>
      <c r="B98" s="135" t="s">
        <v>104</v>
      </c>
      <c r="C98" s="163">
        <v>1.9</v>
      </c>
      <c r="D98" s="163">
        <f t="shared" si="4"/>
        <v>1.42</v>
      </c>
      <c r="E98" s="163">
        <v>2.7</v>
      </c>
      <c r="F98" s="163">
        <f t="shared" si="5"/>
        <v>0.85</v>
      </c>
      <c r="G98" s="163">
        <v>2.3</v>
      </c>
      <c r="H98" s="161">
        <f>IF(C98+E98+G99=0,,1)</f>
        <v>1</v>
      </c>
    </row>
    <row r="99" spans="1:7" s="161" customFormat="1" ht="12" customHeight="1">
      <c r="A99" s="127" t="str">
        <f>'[1]EAA'!B113</f>
        <v>19.03</v>
      </c>
      <c r="B99" s="134" t="s">
        <v>105</v>
      </c>
      <c r="C99" s="163">
        <v>332.4</v>
      </c>
      <c r="D99" s="163">
        <f t="shared" si="4"/>
        <v>0.94</v>
      </c>
      <c r="E99" s="163">
        <v>313.8</v>
      </c>
      <c r="F99" s="163">
        <f t="shared" si="5"/>
        <v>1.28</v>
      </c>
      <c r="G99" s="163">
        <v>401.1</v>
      </c>
    </row>
    <row r="100" spans="1:8" s="161" customFormat="1" ht="27" customHeight="1">
      <c r="A100" s="127" t="str">
        <f>'[1]EAA'!B114</f>
        <v>19.03/1</v>
      </c>
      <c r="B100" s="166" t="s">
        <v>97</v>
      </c>
      <c r="C100" s="163">
        <v>3.2</v>
      </c>
      <c r="D100" s="163">
        <f t="shared" si="4"/>
        <v>1.47</v>
      </c>
      <c r="E100" s="163">
        <v>4.7</v>
      </c>
      <c r="F100" s="163">
        <f t="shared" si="5"/>
        <v>0.77</v>
      </c>
      <c r="G100" s="163">
        <v>3.6</v>
      </c>
      <c r="H100" s="161">
        <f>IF(C100+E100+G101=0,,1)</f>
        <v>1</v>
      </c>
    </row>
    <row r="101" spans="1:8" s="161" customFormat="1" ht="12" customHeight="1">
      <c r="A101" s="127" t="str">
        <f>'[1]EAA'!B115</f>
        <v>19.03/2</v>
      </c>
      <c r="B101" s="135" t="s">
        <v>98</v>
      </c>
      <c r="C101" s="163">
        <v>288.6</v>
      </c>
      <c r="D101" s="163">
        <f t="shared" si="4"/>
        <v>1.07</v>
      </c>
      <c r="E101" s="163">
        <v>309.1</v>
      </c>
      <c r="F101" s="163">
        <f t="shared" si="5"/>
        <v>1.29</v>
      </c>
      <c r="G101" s="163">
        <v>397.5</v>
      </c>
      <c r="H101" s="161">
        <f>IF(C101+E101+G102=0,,1)</f>
        <v>1</v>
      </c>
    </row>
    <row r="102" spans="1:8" s="161" customFormat="1" ht="27" customHeight="1">
      <c r="A102" s="127"/>
      <c r="B102" s="133" t="s">
        <v>99</v>
      </c>
      <c r="C102" s="163">
        <v>40.6</v>
      </c>
      <c r="D102" s="163">
        <f t="shared" si="4"/>
        <v>0</v>
      </c>
      <c r="E102" s="163"/>
      <c r="F102" s="163"/>
      <c r="G102" s="163"/>
      <c r="H102" s="161">
        <f>IF(C102+E102+G103=0,,1)</f>
        <v>1</v>
      </c>
    </row>
    <row r="103" spans="1:7" s="161" customFormat="1" ht="33" customHeight="1">
      <c r="A103" s="127" t="str">
        <f>'[1]EAA'!B117</f>
        <v>19.04</v>
      </c>
      <c r="B103" s="133" t="s">
        <v>106</v>
      </c>
      <c r="C103" s="163">
        <v>214.2</v>
      </c>
      <c r="D103" s="163">
        <f t="shared" si="4"/>
        <v>0.66</v>
      </c>
      <c r="E103" s="163">
        <v>142.1</v>
      </c>
      <c r="F103" s="163">
        <f t="shared" si="5"/>
        <v>1.43</v>
      </c>
      <c r="G103" s="163">
        <v>203.4</v>
      </c>
    </row>
    <row r="104" spans="1:7" s="161" customFormat="1" ht="12" customHeight="1">
      <c r="A104" s="127" t="str">
        <f>'[1]EAA'!B118</f>
        <v>19.05</v>
      </c>
      <c r="B104" s="133" t="s">
        <v>107</v>
      </c>
      <c r="C104" s="163">
        <v>219.8</v>
      </c>
      <c r="D104" s="163">
        <f t="shared" si="4"/>
        <v>1.48</v>
      </c>
      <c r="E104" s="163">
        <v>325.2</v>
      </c>
      <c r="F104" s="163">
        <f t="shared" si="5"/>
        <v>0.94</v>
      </c>
      <c r="G104" s="163">
        <v>305.1</v>
      </c>
    </row>
    <row r="105" spans="1:7" s="161" customFormat="1" ht="12" customHeight="1">
      <c r="A105" s="127" t="str">
        <f>'[1]EAA'!B119</f>
        <v>19.06</v>
      </c>
      <c r="B105" s="133" t="s">
        <v>108</v>
      </c>
      <c r="C105" s="163">
        <v>846.5</v>
      </c>
      <c r="D105" s="163">
        <f t="shared" si="4"/>
        <v>1.28</v>
      </c>
      <c r="E105" s="163">
        <v>1082</v>
      </c>
      <c r="F105" s="163">
        <f t="shared" si="5"/>
        <v>1.49</v>
      </c>
      <c r="G105" s="163">
        <v>1614.4</v>
      </c>
    </row>
    <row r="106" spans="1:8" s="161" customFormat="1" ht="25.5" customHeight="1">
      <c r="A106" s="127" t="str">
        <f>'[1]EAA'!B120</f>
        <v>19.06/1</v>
      </c>
      <c r="B106" s="166" t="s">
        <v>97</v>
      </c>
      <c r="C106" s="163">
        <v>246.2</v>
      </c>
      <c r="D106" s="163">
        <f t="shared" si="4"/>
        <v>1.41</v>
      </c>
      <c r="E106" s="163">
        <v>347.4</v>
      </c>
      <c r="F106" s="163">
        <f t="shared" si="5"/>
        <v>1.5</v>
      </c>
      <c r="G106" s="163">
        <v>520.6</v>
      </c>
      <c r="H106" s="161">
        <f>IF(C106+E106+G107=0,,1)</f>
        <v>1</v>
      </c>
    </row>
    <row r="107" spans="1:8" s="161" customFormat="1" ht="12" customHeight="1">
      <c r="A107" s="127" t="str">
        <f>'[1]EAA'!B121</f>
        <v>19.06/2</v>
      </c>
      <c r="B107" s="135" t="s">
        <v>98</v>
      </c>
      <c r="C107" s="163">
        <v>422.8</v>
      </c>
      <c r="D107" s="163">
        <f t="shared" si="4"/>
        <v>1.13</v>
      </c>
      <c r="E107" s="163">
        <v>476</v>
      </c>
      <c r="F107" s="163">
        <f t="shared" si="5"/>
        <v>1.48</v>
      </c>
      <c r="G107" s="163">
        <v>705.1</v>
      </c>
      <c r="H107" s="161">
        <f>IF(C107+E107+G108=0,,1)</f>
        <v>1</v>
      </c>
    </row>
    <row r="108" spans="1:8" s="161" customFormat="1" ht="21.75" customHeight="1">
      <c r="A108" s="127" t="str">
        <f>'[1]EAA'!B122</f>
        <v>19.06/3</v>
      </c>
      <c r="B108" s="166" t="s">
        <v>99</v>
      </c>
      <c r="C108" s="163">
        <v>177.5</v>
      </c>
      <c r="D108" s="163">
        <f t="shared" si="4"/>
        <v>1.46</v>
      </c>
      <c r="E108" s="163">
        <v>258.6</v>
      </c>
      <c r="F108" s="163">
        <f t="shared" si="5"/>
        <v>1.5</v>
      </c>
      <c r="G108" s="163">
        <v>388.7</v>
      </c>
      <c r="H108" s="161">
        <f>IF(C108+E108+G109=0,,1)</f>
        <v>1</v>
      </c>
    </row>
    <row r="109" spans="1:7" s="161" customFormat="1" ht="24.75" customHeight="1">
      <c r="A109" s="127"/>
      <c r="B109" s="167" t="s">
        <v>109</v>
      </c>
      <c r="C109" s="163">
        <v>48.4</v>
      </c>
      <c r="D109" s="163">
        <f t="shared" si="4"/>
        <v>1.02</v>
      </c>
      <c r="E109" s="163">
        <v>49.4</v>
      </c>
      <c r="F109" s="163">
        <f t="shared" si="5"/>
        <v>1.15</v>
      </c>
      <c r="G109" s="163">
        <v>56.6</v>
      </c>
    </row>
    <row r="110" spans="1:7" s="161" customFormat="1" ht="23.25" customHeight="1">
      <c r="A110" s="127" t="str">
        <f>'[1]EAA'!B123</f>
        <v>19.07</v>
      </c>
      <c r="B110" s="167" t="s">
        <v>110</v>
      </c>
      <c r="C110" s="163">
        <v>171.2</v>
      </c>
      <c r="D110" s="163">
        <f t="shared" si="4"/>
        <v>1.12</v>
      </c>
      <c r="E110" s="163">
        <v>191.7</v>
      </c>
      <c r="F110" s="163">
        <f t="shared" si="5"/>
        <v>1.18</v>
      </c>
      <c r="G110" s="163">
        <v>226.3</v>
      </c>
    </row>
    <row r="111" spans="1:7" s="161" customFormat="1" ht="12" customHeight="1">
      <c r="A111" s="127" t="str">
        <f>'[1]EAA'!B124</f>
        <v>19.08</v>
      </c>
      <c r="B111" s="134" t="s">
        <v>111</v>
      </c>
      <c r="C111" s="163">
        <v>234.7</v>
      </c>
      <c r="D111" s="163">
        <f t="shared" si="4"/>
        <v>0.73</v>
      </c>
      <c r="E111" s="163">
        <v>170.4</v>
      </c>
      <c r="F111" s="163">
        <f t="shared" si="5"/>
        <v>0.97</v>
      </c>
      <c r="G111" s="163">
        <v>165.4</v>
      </c>
    </row>
    <row r="112" spans="1:7" s="161" customFormat="1" ht="12" customHeight="1">
      <c r="A112" s="127" t="str">
        <f>'[1]EAA'!B125</f>
        <v>19.09</v>
      </c>
      <c r="B112" s="134" t="s">
        <v>79</v>
      </c>
      <c r="C112" s="163">
        <v>476.7</v>
      </c>
      <c r="D112" s="163">
        <f t="shared" si="4"/>
        <v>0.92</v>
      </c>
      <c r="E112" s="163">
        <v>440.7</v>
      </c>
      <c r="F112" s="163">
        <f t="shared" si="5"/>
        <v>1.36</v>
      </c>
      <c r="G112" s="163">
        <v>601.2</v>
      </c>
    </row>
    <row r="113" spans="1:7" s="161" customFormat="1" ht="12" customHeight="1">
      <c r="A113" s="136" t="s">
        <v>174</v>
      </c>
      <c r="B113" s="134" t="s">
        <v>173</v>
      </c>
      <c r="C113" s="163">
        <v>135.1</v>
      </c>
      <c r="D113" s="163"/>
      <c r="E113" s="163"/>
      <c r="F113" s="163"/>
      <c r="G113" s="163"/>
    </row>
    <row r="114" spans="1:7" s="161" customFormat="1" ht="12" customHeight="1">
      <c r="A114" s="136">
        <v>19.11</v>
      </c>
      <c r="B114" s="134" t="s">
        <v>112</v>
      </c>
      <c r="C114" s="163">
        <v>371.4</v>
      </c>
      <c r="D114" s="163">
        <f t="shared" si="4"/>
        <v>1.01</v>
      </c>
      <c r="E114" s="163">
        <v>375.2</v>
      </c>
      <c r="F114" s="163">
        <f t="shared" si="5"/>
        <v>1.38</v>
      </c>
      <c r="G114" s="163">
        <v>516</v>
      </c>
    </row>
    <row r="115" spans="1:8" s="161" customFormat="1" ht="27" customHeight="1">
      <c r="A115" s="127"/>
      <c r="B115" s="166" t="s">
        <v>97</v>
      </c>
      <c r="C115" s="163">
        <v>90</v>
      </c>
      <c r="D115" s="163">
        <f t="shared" si="4"/>
        <v>1.08</v>
      </c>
      <c r="E115" s="163">
        <v>96.8</v>
      </c>
      <c r="F115" s="163">
        <f t="shared" si="5"/>
        <v>1.34</v>
      </c>
      <c r="G115" s="163">
        <v>129.3</v>
      </c>
      <c r="H115" s="161">
        <f>IF(C115+E115+G116=0,,1)</f>
        <v>1</v>
      </c>
    </row>
    <row r="116" spans="1:8" s="161" customFormat="1" ht="12" customHeight="1">
      <c r="A116" s="127"/>
      <c r="B116" s="135" t="s">
        <v>98</v>
      </c>
      <c r="C116" s="163">
        <v>247.7</v>
      </c>
      <c r="D116" s="163">
        <f t="shared" si="4"/>
        <v>0.82</v>
      </c>
      <c r="E116" s="163">
        <v>201.9</v>
      </c>
      <c r="F116" s="163">
        <f t="shared" si="5"/>
        <v>1.46</v>
      </c>
      <c r="G116" s="163">
        <v>294.3</v>
      </c>
      <c r="H116" s="161">
        <f>IF(C116+E116+G117=0,,1)</f>
        <v>1</v>
      </c>
    </row>
    <row r="117" spans="1:8" s="161" customFormat="1" ht="24" customHeight="1">
      <c r="A117" s="127"/>
      <c r="B117" s="166" t="s">
        <v>99</v>
      </c>
      <c r="C117" s="163">
        <v>33.7</v>
      </c>
      <c r="D117" s="163">
        <f t="shared" si="4"/>
        <v>2.27</v>
      </c>
      <c r="E117" s="163">
        <v>76.5</v>
      </c>
      <c r="F117" s="163">
        <f t="shared" si="5"/>
        <v>1.21</v>
      </c>
      <c r="G117" s="163">
        <v>92.4</v>
      </c>
      <c r="H117" s="161">
        <f>IF(C117+E117+G118=0,,1)</f>
        <v>1</v>
      </c>
    </row>
    <row r="118" spans="1:7" s="161" customFormat="1" ht="27" customHeight="1">
      <c r="A118" s="143" t="str">
        <f>'[1]EAA'!B129</f>
        <v>20</v>
      </c>
      <c r="B118" s="146" t="s">
        <v>113</v>
      </c>
      <c r="C118" s="145">
        <v>2892</v>
      </c>
      <c r="D118" s="165">
        <f t="shared" si="4"/>
        <v>0.79</v>
      </c>
      <c r="E118" s="165">
        <v>2284.4</v>
      </c>
      <c r="F118" s="165">
        <f t="shared" si="5"/>
        <v>1.51</v>
      </c>
      <c r="G118" s="165">
        <v>3456.3</v>
      </c>
    </row>
    <row r="119" spans="1:7" ht="24.75" customHeight="1">
      <c r="A119" s="159" t="s">
        <v>188</v>
      </c>
      <c r="B119" s="28"/>
      <c r="C119" s="26"/>
      <c r="D119" s="27"/>
      <c r="E119" s="26"/>
      <c r="F119" s="27"/>
      <c r="G119" s="26"/>
    </row>
    <row r="120" spans="1:7" ht="21" customHeight="1">
      <c r="A120" s="175" t="s">
        <v>176</v>
      </c>
      <c r="B120" s="176"/>
      <c r="C120" s="176"/>
      <c r="G120" s="26"/>
    </row>
    <row r="121" spans="1:3" ht="12" customHeight="1" hidden="1">
      <c r="A121" s="175"/>
      <c r="B121" s="176"/>
      <c r="C121" s="176"/>
    </row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/>
    <row r="368" ht="12">
      <c r="G368" s="22"/>
    </row>
    <row r="369" ht="12">
      <c r="G369" s="22"/>
    </row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 hidden="1"/>
    <row r="383" ht="12"/>
    <row r="384" ht="12"/>
  </sheetData>
  <mergeCells count="2">
    <mergeCell ref="A2:G2"/>
    <mergeCell ref="A120:C121"/>
  </mergeCells>
  <printOptions gridLines="1" horizontalCentered="1"/>
  <pageMargins left="0.3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&amp;L&amp;8&amp;F&amp;R&amp;8&amp;D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C153"/>
  <sheetViews>
    <sheetView showZeros="0" tabSelected="1" zoomScaleSheetLayoutView="75" workbookViewId="0" topLeftCell="A88">
      <selection activeCell="A1" sqref="A1:G3"/>
    </sheetView>
  </sheetViews>
  <sheetFormatPr defaultColWidth="9.140625" defaultRowHeight="12.75" zeroHeight="1"/>
  <cols>
    <col min="1" max="1" width="6.7109375" style="5" customWidth="1"/>
    <col min="2" max="2" width="35.140625" style="25" customWidth="1"/>
    <col min="3" max="3" width="10.7109375" style="5" customWidth="1"/>
    <col min="4" max="4" width="11.28125" style="5" customWidth="1"/>
    <col min="5" max="5" width="10.7109375" style="5" customWidth="1"/>
    <col min="6" max="6" width="11.421875" style="5" customWidth="1"/>
    <col min="7" max="7" width="11.28125" style="5" customWidth="1"/>
    <col min="8" max="8" width="1.7109375" style="5" hidden="1" customWidth="1"/>
    <col min="9" max="15" width="8.7109375" style="5" hidden="1" customWidth="1"/>
    <col min="16" max="16" width="2.7109375" style="5" hidden="1" customWidth="1"/>
    <col min="17" max="17" width="1.7109375" style="5" hidden="1" customWidth="1"/>
    <col min="18" max="18" width="9.7109375" style="32" hidden="1" customWidth="1"/>
    <col min="19" max="20" width="8.7109375" style="32" hidden="1" customWidth="1"/>
    <col min="21" max="22" width="9.7109375" style="32" hidden="1" customWidth="1"/>
    <col min="23" max="24" width="8.7109375" style="32" hidden="1" customWidth="1"/>
    <col min="25" max="26" width="9.7109375" style="32" hidden="1" customWidth="1"/>
    <col min="27" max="28" width="8.7109375" style="32" hidden="1" customWidth="1"/>
    <col min="29" max="29" width="9.7109375" style="32" hidden="1" customWidth="1"/>
    <col min="30" max="30" width="2.7109375" style="5" hidden="1" customWidth="1"/>
    <col min="31" max="16384" width="0" style="5" hidden="1" customWidth="1"/>
  </cols>
  <sheetData>
    <row r="1" spans="1:29" s="140" customFormat="1" ht="18.75" customHeight="1">
      <c r="A1" s="140" t="s">
        <v>185</v>
      </c>
      <c r="B1" s="141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29" s="4" customFormat="1" ht="18.75" customHeight="1">
      <c r="A2" s="174" t="s">
        <v>197</v>
      </c>
      <c r="B2" s="174"/>
      <c r="C2" s="174"/>
      <c r="D2" s="174"/>
      <c r="E2" s="174"/>
      <c r="F2" s="174"/>
      <c r="G2" s="174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2:29" s="4" customFormat="1" ht="11.25" customHeight="1">
      <c r="B3" s="23"/>
      <c r="C3" s="22"/>
      <c r="D3" s="5"/>
      <c r="E3" s="24"/>
      <c r="F3" s="5"/>
      <c r="G3" s="149" t="s">
        <v>180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s="4" customFormat="1" ht="45" customHeight="1">
      <c r="A4" s="150" t="s">
        <v>181</v>
      </c>
      <c r="B4" s="151" t="s">
        <v>156</v>
      </c>
      <c r="C4" s="152" t="s">
        <v>182</v>
      </c>
      <c r="D4" s="152" t="s">
        <v>136</v>
      </c>
      <c r="E4" s="152" t="s">
        <v>183</v>
      </c>
      <c r="F4" s="152" t="s">
        <v>136</v>
      </c>
      <c r="G4" s="152" t="s">
        <v>184</v>
      </c>
      <c r="I4" s="7"/>
      <c r="J4" s="7"/>
      <c r="K4" s="7"/>
      <c r="L4" s="7"/>
      <c r="M4" s="7"/>
      <c r="N4" s="7"/>
      <c r="O4" s="7"/>
      <c r="P4" s="31"/>
      <c r="R4" s="32" t="s">
        <v>0</v>
      </c>
      <c r="S4" s="32" t="s">
        <v>1</v>
      </c>
      <c r="T4" s="32" t="s">
        <v>2</v>
      </c>
      <c r="U4" s="32" t="s">
        <v>3</v>
      </c>
      <c r="V4" s="32" t="s">
        <v>4</v>
      </c>
      <c r="W4" s="32" t="s">
        <v>5</v>
      </c>
      <c r="X4" s="32" t="s">
        <v>6</v>
      </c>
      <c r="Y4" s="32" t="s">
        <v>7</v>
      </c>
      <c r="Z4" s="32" t="s">
        <v>8</v>
      </c>
      <c r="AA4" s="32" t="s">
        <v>9</v>
      </c>
      <c r="AB4" s="32" t="s">
        <v>10</v>
      </c>
      <c r="AC4" s="32" t="s">
        <v>11</v>
      </c>
    </row>
    <row r="5" spans="1:29" ht="18" customHeight="1">
      <c r="A5" s="127" t="str">
        <f>'[1]table2 (v)'!B11</f>
        <v>01</v>
      </c>
      <c r="B5" s="128" t="s">
        <v>13</v>
      </c>
      <c r="C5" s="129">
        <v>884</v>
      </c>
      <c r="D5" s="129">
        <f>E5/C5</f>
        <v>0.99</v>
      </c>
      <c r="E5" s="129">
        <v>873</v>
      </c>
      <c r="F5" s="129">
        <f>G5/E5</f>
        <v>2.09</v>
      </c>
      <c r="G5" s="129">
        <v>1822.9</v>
      </c>
      <c r="I5" s="7"/>
      <c r="J5" s="7"/>
      <c r="K5" s="7"/>
      <c r="L5" s="7"/>
      <c r="M5" s="7"/>
      <c r="N5" s="7"/>
      <c r="O5" s="33"/>
      <c r="P5" s="31"/>
      <c r="R5" s="32" t="e">
        <f aca="true" t="shared" si="0" ref="R5:AC5">IF(SUM(R7:R14)=0,IF(COUNTIF(R7:R14,":")&gt;0,":",""),SUM(R7:R14))</f>
        <v>#REF!</v>
      </c>
      <c r="S5" s="32">
        <f t="shared" si="0"/>
      </c>
      <c r="T5" s="32">
        <f t="shared" si="0"/>
      </c>
      <c r="U5" s="32" t="e">
        <f t="shared" si="0"/>
        <v>#REF!</v>
      </c>
      <c r="V5" s="32" t="e">
        <f t="shared" si="0"/>
        <v>#REF!</v>
      </c>
      <c r="W5" s="32">
        <f t="shared" si="0"/>
      </c>
      <c r="X5" s="32">
        <f t="shared" si="0"/>
      </c>
      <c r="Y5" s="32" t="e">
        <f t="shared" si="0"/>
        <v>#REF!</v>
      </c>
      <c r="Z5" s="32" t="e">
        <f t="shared" si="0"/>
        <v>#REF!</v>
      </c>
      <c r="AA5" s="32">
        <f t="shared" si="0"/>
      </c>
      <c r="AB5" s="32">
        <f t="shared" si="0"/>
      </c>
      <c r="AC5" s="32" t="e">
        <f t="shared" si="0"/>
        <v>#REF!</v>
      </c>
    </row>
    <row r="6" spans="1:29" ht="12" customHeight="1">
      <c r="A6" s="127" t="str">
        <f>'[1]table2 (v)'!B12</f>
        <v>01.1</v>
      </c>
      <c r="B6" s="130" t="s">
        <v>14</v>
      </c>
      <c r="C6" s="129">
        <v>514.2</v>
      </c>
      <c r="D6" s="129">
        <f aca="true" t="shared" si="1" ref="D6:D56">E6/C6</f>
        <v>1.26</v>
      </c>
      <c r="E6" s="129">
        <v>646.1</v>
      </c>
      <c r="F6" s="129">
        <f aca="true" t="shared" si="2" ref="F6:F56">G6/E6</f>
        <v>1.81</v>
      </c>
      <c r="G6" s="129">
        <v>1172.4</v>
      </c>
      <c r="I6" s="7"/>
      <c r="J6" s="7"/>
      <c r="K6" s="7"/>
      <c r="L6" s="7"/>
      <c r="M6" s="7"/>
      <c r="N6" s="7"/>
      <c r="O6" s="33"/>
      <c r="P6" s="31"/>
      <c r="R6" s="32" t="e">
        <f aca="true" t="shared" si="3" ref="R6:AC6">IF(SUM(R7:R8)=0,IF(COUNTIF(R7:R8,":")&gt;0,":",""),SUM(R7:R8))</f>
        <v>#REF!</v>
      </c>
      <c r="S6" s="32">
        <f t="shared" si="3"/>
      </c>
      <c r="T6" s="32">
        <f t="shared" si="3"/>
      </c>
      <c r="U6" s="32" t="e">
        <f t="shared" si="3"/>
        <v>#REF!</v>
      </c>
      <c r="V6" s="32" t="e">
        <f t="shared" si="3"/>
        <v>#REF!</v>
      </c>
      <c r="W6" s="32">
        <f t="shared" si="3"/>
      </c>
      <c r="X6" s="32">
        <f t="shared" si="3"/>
      </c>
      <c r="Y6" s="32" t="e">
        <f t="shared" si="3"/>
        <v>#REF!</v>
      </c>
      <c r="Z6" s="32" t="e">
        <f t="shared" si="3"/>
        <v>#REF!</v>
      </c>
      <c r="AA6" s="32">
        <f t="shared" si="3"/>
      </c>
      <c r="AB6" s="32">
        <f t="shared" si="3"/>
      </c>
      <c r="AC6" s="32" t="e">
        <f t="shared" si="3"/>
        <v>#REF!</v>
      </c>
    </row>
    <row r="7" spans="1:29" ht="12" customHeight="1">
      <c r="A7" s="127" t="str">
        <f>'[1]table2 (v)'!B13</f>
        <v>01.1/1</v>
      </c>
      <c r="B7" s="131" t="s">
        <v>15</v>
      </c>
      <c r="C7" s="129">
        <v>504.6</v>
      </c>
      <c r="D7" s="129">
        <f t="shared" si="1"/>
        <v>1.26</v>
      </c>
      <c r="E7" s="129">
        <v>636</v>
      </c>
      <c r="F7" s="129">
        <f t="shared" si="2"/>
        <v>1.82</v>
      </c>
      <c r="G7" s="129">
        <v>1156.5</v>
      </c>
      <c r="H7" s="5">
        <f>IF(C7+E7+G7=0,,1)</f>
        <v>1</v>
      </c>
      <c r="I7" s="7">
        <f>'[2]qu-dynam (eaa)'!K9*'[2]pr-dynam (eaa)'!K9*0.001</f>
        <v>418</v>
      </c>
      <c r="J7" s="7">
        <f>'[4] '!$C$18</f>
        <v>0</v>
      </c>
      <c r="K7" s="7">
        <f>'[4] '!$C$19</f>
        <v>0</v>
      </c>
      <c r="L7" s="7">
        <f>'[2]qu-dynam (eaa)'!L9*'[2]pr-dynam (eaa)'!L9*0.001</f>
        <v>652.1</v>
      </c>
      <c r="M7" s="7">
        <f>'[4] '!$D$18</f>
        <v>0</v>
      </c>
      <c r="N7" s="7">
        <f>'[4] '!$D$19</f>
        <v>0</v>
      </c>
      <c r="O7" s="33">
        <f>IF(L7=0,,'[1]production'!D9/L7)</f>
        <v>0.76</v>
      </c>
      <c r="P7" s="31"/>
      <c r="R7" s="32" t="e">
        <f>IF(I7=0,IF(ISNUMBER('[4] '!$F$6),"",":"),I7*#REF!)</f>
        <v>#REF!</v>
      </c>
      <c r="S7" s="32">
        <f>IF(J7=0,"",IF(NOT(ISNUMBER(J7)),":",J7*#REF!))</f>
      </c>
      <c r="T7" s="32">
        <f>IF(K7=0,"",IF(NOT(ISNUMBER(K7)),":",K7*#REF!))</f>
      </c>
      <c r="U7" s="32" t="e">
        <f>IF(C7=0,R7,C7*#REF!)</f>
        <v>#REF!</v>
      </c>
      <c r="V7" s="32" t="e">
        <f>IF(L7=0,IF(ISNUMBER('[4] '!$G$6),"",":"),L7*#REF!)</f>
        <v>#REF!</v>
      </c>
      <c r="W7" s="32">
        <f>IF(M7=0,"",IF(NOT(ISNUMBER(M7)),":",M7*#REF!))</f>
      </c>
      <c r="X7" s="32">
        <f>IF(N7=0,"",IF(NOT(ISNUMBER(N7)),":",N7*#REF!))</f>
      </c>
      <c r="Y7" s="32" t="e">
        <f>IF(E7=0,V7,E7*#REF!)</f>
        <v>#REF!</v>
      </c>
      <c r="Z7" s="32" t="e">
        <f>IF('[1]production'!D9=0,IF(ISNUMBER('[4] '!$H$6),"",":"),'[1]production'!D9*#REF!)</f>
        <v>#REF!</v>
      </c>
      <c r="AA7" s="32">
        <f>IF('[1]production'!E9=0,"",IF(ISNUMBER('[1]production'!E9),'[1]production'!E9*#REF!,":"))</f>
      </c>
      <c r="AB7" s="32">
        <f>IF('[1]production'!F9=0,"",IF(ISNUMBER('[1]production'!F9),'[1]production'!F9*#REF!,":"))</f>
      </c>
      <c r="AC7" s="32" t="e">
        <f>IF(G7=0,Z7,G7*#REF!)</f>
        <v>#REF!</v>
      </c>
    </row>
    <row r="8" spans="1:29" ht="12" customHeight="1">
      <c r="A8" s="127" t="str">
        <f>'[1]table2 (v)'!B14</f>
        <v>01.1/2</v>
      </c>
      <c r="B8" s="131" t="s">
        <v>16</v>
      </c>
      <c r="C8" s="129">
        <v>9.6</v>
      </c>
      <c r="D8" s="129">
        <f t="shared" si="1"/>
        <v>1.05</v>
      </c>
      <c r="E8" s="129">
        <v>10.1</v>
      </c>
      <c r="F8" s="129">
        <f t="shared" si="2"/>
        <v>1.57</v>
      </c>
      <c r="G8" s="129">
        <v>15.9</v>
      </c>
      <c r="H8" s="5">
        <f>IF(C8+E8+G8=0,,1)</f>
        <v>1</v>
      </c>
      <c r="I8" s="7">
        <f>'[2]qu-dynam (eaa)'!K10*'[2]pr-dynam (eaa)'!K10*0.001</f>
        <v>10.8</v>
      </c>
      <c r="J8" s="7">
        <f>'[4] '!$C$33</f>
        <v>0</v>
      </c>
      <c r="K8" s="7">
        <f>'[4] '!$C$34</f>
        <v>0</v>
      </c>
      <c r="L8" s="7">
        <f>'[2]qu-dynam (eaa)'!L10*'[2]pr-dynam (eaa)'!L10*0.001</f>
        <v>13.7</v>
      </c>
      <c r="M8" s="7">
        <f>'[4] '!$D$33</f>
        <v>0</v>
      </c>
      <c r="N8" s="7">
        <f>'[4] '!$D$34</f>
        <v>0</v>
      </c>
      <c r="O8" s="33">
        <f>IF(L8=0,,'[1]production'!D10/L8)</f>
        <v>0.68</v>
      </c>
      <c r="P8" s="31"/>
      <c r="R8" s="32" t="e">
        <f>IF(I8=0,IF(ISNUMBER('[4] '!$F$21),"",":"),I8*#REF!)</f>
        <v>#REF!</v>
      </c>
      <c r="S8" s="32">
        <f>IF(J8=0,"",IF(NOT(ISNUMBER(J8)),":",J8*#REF!))</f>
      </c>
      <c r="T8" s="32">
        <f>IF(K8=0,"",IF(NOT(ISNUMBER(K8)),":",K8*#REF!))</f>
      </c>
      <c r="U8" s="32" t="e">
        <f>IF(C8=0,R8,C8*#REF!)</f>
        <v>#REF!</v>
      </c>
      <c r="V8" s="32" t="e">
        <f>IF(L8=0,IF(ISNUMBER('[4] '!$G$21),"",":"),L8*#REF!)</f>
        <v>#REF!</v>
      </c>
      <c r="W8" s="32">
        <f>IF(M8=0,"",IF(NOT(ISNUMBER(M8)),":",M8*#REF!))</f>
      </c>
      <c r="X8" s="32">
        <f>IF(N8=0,"",IF(NOT(ISNUMBER(N8)),":",N8*#REF!))</f>
      </c>
      <c r="Y8" s="32" t="e">
        <f>IF(E8=0,V8,E8*#REF!)</f>
        <v>#REF!</v>
      </c>
      <c r="Z8" s="32" t="e">
        <f>IF('[1]production'!D10=0,IF(ISNUMBER('[4] '!$H$21),"",":"),'[1]production'!D10*#REF!)</f>
        <v>#REF!</v>
      </c>
      <c r="AA8" s="32">
        <f>IF('[1]production'!E10=0,"",IF(ISNUMBER('[1]production'!E10),'[1]production'!E10*#REF!,":"))</f>
      </c>
      <c r="AB8" s="32">
        <f>IF('[1]production'!F10=0,"",IF(ISNUMBER('[1]production'!F10),'[1]production'!F10*#REF!,":"))</f>
      </c>
      <c r="AC8" s="32" t="e">
        <f>IF(G8=0,Z8,G8*#REF!)</f>
        <v>#REF!</v>
      </c>
    </row>
    <row r="9" spans="1:29" ht="12" customHeight="1">
      <c r="A9" s="127" t="str">
        <f>'[1]table2 (v)'!B15</f>
        <v>01.2</v>
      </c>
      <c r="B9" s="130" t="s">
        <v>17</v>
      </c>
      <c r="C9" s="129">
        <v>1.5</v>
      </c>
      <c r="D9" s="129">
        <f t="shared" si="1"/>
        <v>3</v>
      </c>
      <c r="E9" s="129">
        <v>4.5</v>
      </c>
      <c r="F9" s="129">
        <f t="shared" si="2"/>
        <v>1.04</v>
      </c>
      <c r="G9" s="129">
        <v>4.7</v>
      </c>
      <c r="I9" s="7">
        <f>'[2]qu-dynam (eaa)'!K11*'[2]pr-dynam (eaa)'!K11*0.001</f>
        <v>6.4</v>
      </c>
      <c r="J9" s="7">
        <f>'[4] '!$C$48</f>
        <v>0</v>
      </c>
      <c r="K9" s="7">
        <f>'[4] '!$C$49</f>
        <v>0</v>
      </c>
      <c r="L9" s="7">
        <f>'[2]qu-dynam (eaa)'!L11*'[2]pr-dynam (eaa)'!L11*0.001</f>
        <v>4.1</v>
      </c>
      <c r="M9" s="7">
        <f>'[4] '!$D$48</f>
        <v>0</v>
      </c>
      <c r="N9" s="7">
        <f>'[4] '!$D$49</f>
        <v>0</v>
      </c>
      <c r="O9" s="33">
        <f>IF(L9=0,,'[1]production'!D11/L9)</f>
        <v>0.83</v>
      </c>
      <c r="P9" s="31"/>
      <c r="R9" s="32" t="e">
        <f>IF(I9=0,IF(ISNUMBER('[4] '!$F$36),"",":"),I9*#REF!)</f>
        <v>#REF!</v>
      </c>
      <c r="S9" s="32">
        <f>IF(J9=0,"",IF(NOT(ISNUMBER(J9)),":",J9*#REF!))</f>
      </c>
      <c r="T9" s="32">
        <f>IF(K9=0,"",IF(NOT(ISNUMBER(K9)),":",K9*#REF!))</f>
      </c>
      <c r="U9" s="32" t="e">
        <f>IF(C9=0,R9,C9*#REF!)</f>
        <v>#REF!</v>
      </c>
      <c r="V9" s="32" t="e">
        <f>IF(L9=0,IF(ISNUMBER('[4] '!$G$36),"",":"),L9*#REF!)</f>
        <v>#REF!</v>
      </c>
      <c r="W9" s="32">
        <f>IF(M9=0,"",IF(NOT(ISNUMBER(M9)),":",M9*#REF!))</f>
      </c>
      <c r="X9" s="32">
        <f>IF(N9=0,"",IF(NOT(ISNUMBER(N9)),":",N9*#REF!))</f>
      </c>
      <c r="Y9" s="32" t="e">
        <f>IF(E9=0,V9,E9*#REF!)</f>
        <v>#REF!</v>
      </c>
      <c r="Z9" s="32" t="e">
        <f>IF('[1]production'!D11=0,IF(ISNUMBER('[4] '!$H$36),"",":"),'[1]production'!D11*#REF!)</f>
        <v>#REF!</v>
      </c>
      <c r="AA9" s="32">
        <f>IF('[1]production'!E11=0,"",IF(ISNUMBER('[1]production'!E11),'[1]production'!E11*#REF!,":"))</f>
      </c>
      <c r="AB9" s="32">
        <f>IF('[1]production'!F11=0,"",IF(ISNUMBER('[1]production'!F11),'[1]production'!F11*#REF!,":"))</f>
      </c>
      <c r="AC9" s="32" t="e">
        <f>IF(G9=0,Z9,G9*#REF!)</f>
        <v>#REF!</v>
      </c>
    </row>
    <row r="10" spans="1:29" ht="12" customHeight="1">
      <c r="A10" s="127" t="str">
        <f>'[1]table2 (v)'!B16</f>
        <v>01.3</v>
      </c>
      <c r="B10" s="130" t="s">
        <v>18</v>
      </c>
      <c r="C10" s="129">
        <v>81.6</v>
      </c>
      <c r="D10" s="129">
        <f t="shared" si="1"/>
        <v>1.38</v>
      </c>
      <c r="E10" s="129">
        <v>112.5</v>
      </c>
      <c r="F10" s="129">
        <f t="shared" si="2"/>
        <v>2.01</v>
      </c>
      <c r="G10" s="129">
        <v>226.4</v>
      </c>
      <c r="I10" s="7">
        <f>'[2]qu-dynam (eaa)'!K12*'[2]pr-dynam (eaa)'!K12*0.001</f>
        <v>176</v>
      </c>
      <c r="J10" s="7">
        <f>'[4] '!$C$63</f>
        <v>0</v>
      </c>
      <c r="K10" s="7">
        <f>'[4] '!$C$64</f>
        <v>0</v>
      </c>
      <c r="L10" s="7">
        <f>'[2]qu-dynam (eaa)'!L12*'[2]pr-dynam (eaa)'!L12*0.001</f>
        <v>163.6</v>
      </c>
      <c r="M10" s="7">
        <f>'[4] '!$D$63</f>
        <v>0</v>
      </c>
      <c r="N10" s="7">
        <f>'[4] '!$D$64</f>
        <v>0</v>
      </c>
      <c r="O10" s="33">
        <f>IF(L10=0,,'[1]production'!D12/L10)</f>
        <v>0.89</v>
      </c>
      <c r="P10" s="31"/>
      <c r="R10" s="32" t="e">
        <f>IF(I10=0,IF(ISNUMBER('[4] '!$F$51),"",":"),I10*#REF!)</f>
        <v>#REF!</v>
      </c>
      <c r="S10" s="32">
        <f>IF(J10=0,"",IF(NOT(ISNUMBER(J10)),":",J10*#REF!))</f>
      </c>
      <c r="T10" s="32">
        <f>IF(K10=0,"",IF(NOT(ISNUMBER(K10)),":",K10*#REF!))</f>
      </c>
      <c r="U10" s="32" t="e">
        <f>IF(C10=0,R10,C10*#REF!)</f>
        <v>#REF!</v>
      </c>
      <c r="V10" s="32" t="e">
        <f>IF(L10=0,IF(ISNUMBER('[4] '!$G$51),"",":"),L10*#REF!)</f>
        <v>#REF!</v>
      </c>
      <c r="W10" s="32">
        <f>IF(M10=0,"",IF(NOT(ISNUMBER(M10)),":",M10*#REF!))</f>
      </c>
      <c r="X10" s="32">
        <f>IF(N10=0,"",IF(NOT(ISNUMBER(N10)),":",N10*#REF!))</f>
      </c>
      <c r="Y10" s="32" t="e">
        <f>IF(E10=0,V10,E10*#REF!)</f>
        <v>#REF!</v>
      </c>
      <c r="Z10" s="32" t="e">
        <f>IF('[1]production'!D12=0,IF(ISNUMBER('[4] '!$H$51),"",":"),'[1]production'!D12*#REF!)</f>
        <v>#REF!</v>
      </c>
      <c r="AA10" s="32">
        <f>IF('[1]production'!E12=0,"",IF(ISNUMBER('[1]production'!E12),'[1]production'!E12*#REF!,":"))</f>
      </c>
      <c r="AB10" s="32">
        <f>IF('[1]production'!F12=0,"",IF(ISNUMBER('[1]production'!F12),'[1]production'!F12*#REF!,":"))</f>
      </c>
      <c r="AC10" s="32" t="e">
        <f>IF(G10=0,Z10,G10*#REF!)</f>
        <v>#REF!</v>
      </c>
    </row>
    <row r="11" spans="1:29" ht="12" customHeight="1">
      <c r="A11" s="127" t="str">
        <f>'[1]table2 (v)'!B17</f>
        <v>01.4</v>
      </c>
      <c r="B11" s="130" t="s">
        <v>19</v>
      </c>
      <c r="C11" s="129">
        <v>4.1</v>
      </c>
      <c r="D11" s="129">
        <f t="shared" si="1"/>
        <v>2.05</v>
      </c>
      <c r="E11" s="129">
        <v>8.4</v>
      </c>
      <c r="F11" s="129">
        <f t="shared" si="2"/>
        <v>1.51</v>
      </c>
      <c r="G11" s="129">
        <v>12.7</v>
      </c>
      <c r="I11" s="7">
        <f>'[2]qu-dynam (eaa)'!K13*'[2]pr-dynam (eaa)'!K13*0.001</f>
        <v>10.8</v>
      </c>
      <c r="J11" s="7">
        <f>'[4] '!$C$78</f>
        <v>0</v>
      </c>
      <c r="K11" s="7">
        <f>'[4] '!$C$79</f>
        <v>0</v>
      </c>
      <c r="L11" s="7">
        <f>'[2]qu-dynam (eaa)'!L13*'[2]pr-dynam (eaa)'!L13*0.001</f>
        <v>9.8</v>
      </c>
      <c r="M11" s="7">
        <f>'[4] '!$D$78</f>
        <v>0</v>
      </c>
      <c r="N11" s="7">
        <f>'[4] '!$D$79</f>
        <v>0</v>
      </c>
      <c r="O11" s="33">
        <f>IF(L11=0,,'[1]production'!D13/L11)</f>
        <v>0.9</v>
      </c>
      <c r="P11" s="31"/>
      <c r="R11" s="32" t="e">
        <f>IF(I11=0,IF(ISNUMBER('[4] '!$F$66),"",":"),I11*#REF!)</f>
        <v>#REF!</v>
      </c>
      <c r="S11" s="32">
        <f>IF(J11=0,"",IF(NOT(ISNUMBER(J11)),":",J11*#REF!))</f>
      </c>
      <c r="T11" s="32">
        <f>IF(K11=0,"",IF(NOT(ISNUMBER(K11)),":",K11*#REF!))</f>
      </c>
      <c r="U11" s="32" t="e">
        <f>IF(C11=0,R11,C11*#REF!)</f>
        <v>#REF!</v>
      </c>
      <c r="V11" s="32" t="e">
        <f>IF(L11=0,IF(ISNUMBER('[4] '!$G$66),"",":"),L11*#REF!)</f>
        <v>#REF!</v>
      </c>
      <c r="W11" s="32">
        <f>IF(M11=0,"",IF(NOT(ISNUMBER(M11)),":",M11*#REF!))</f>
      </c>
      <c r="X11" s="32">
        <f>IF(N11=0,"",IF(NOT(ISNUMBER(N11)),":",N11*#REF!))</f>
      </c>
      <c r="Y11" s="32" t="e">
        <f>IF(E11=0,V11,E11*#REF!)</f>
        <v>#REF!</v>
      </c>
      <c r="Z11" s="32" t="e">
        <f>IF('[1]production'!D13=0,IF(ISNUMBER('[4] '!$H$66),"",":"),'[1]production'!D13*#REF!)</f>
        <v>#REF!</v>
      </c>
      <c r="AA11" s="32">
        <f>IF('[1]production'!E13=0,"",IF(ISNUMBER('[1]production'!E13),'[1]production'!E13*#REF!,":"))</f>
      </c>
      <c r="AB11" s="32">
        <f>IF('[1]production'!F13=0,"",IF(ISNUMBER('[1]production'!F13),'[1]production'!F13*#REF!,":"))</f>
      </c>
      <c r="AC11" s="32" t="e">
        <f>IF(G11=0,Z11,G11*#REF!)</f>
        <v>#REF!</v>
      </c>
    </row>
    <row r="12" spans="1:29" ht="12" customHeight="1">
      <c r="A12" s="127" t="str">
        <f>'[1]table2 (v)'!B18</f>
        <v>01.5</v>
      </c>
      <c r="B12" s="130" t="s">
        <v>20</v>
      </c>
      <c r="C12" s="129">
        <v>260.5</v>
      </c>
      <c r="D12" s="129">
        <f t="shared" si="1"/>
        <v>0.3</v>
      </c>
      <c r="E12" s="129">
        <v>79.1</v>
      </c>
      <c r="F12" s="129">
        <f t="shared" si="2"/>
        <v>4.74</v>
      </c>
      <c r="G12" s="129">
        <v>374.6</v>
      </c>
      <c r="I12" s="7">
        <f>'[2]qu-dynam (eaa)'!K14*'[2]pr-dynam (eaa)'!K14*0.001</f>
        <v>250.4</v>
      </c>
      <c r="J12" s="7">
        <f>'[4] '!$C$93</f>
        <v>0</v>
      </c>
      <c r="K12" s="7">
        <f>'[4] '!$C$94</f>
        <v>0</v>
      </c>
      <c r="L12" s="7">
        <f>'[2]qu-dynam (eaa)'!L14*'[2]pr-dynam (eaa)'!L14*0.001</f>
        <v>372.4</v>
      </c>
      <c r="M12" s="7">
        <f>'[4] '!$D$93</f>
        <v>0</v>
      </c>
      <c r="N12" s="7">
        <f>'[4] '!$D$94</f>
        <v>0</v>
      </c>
      <c r="O12" s="33">
        <f>IF(L12=0,,'[1]production'!D14/L12)</f>
        <v>0.63</v>
      </c>
      <c r="P12" s="31"/>
      <c r="R12" s="32" t="e">
        <f>IF(I12=0,IF(ISNUMBER('[4] '!$F$81),"",":"),I12*#REF!)</f>
        <v>#REF!</v>
      </c>
      <c r="S12" s="32">
        <f>IF(J12=0,"",IF(NOT(ISNUMBER(J12)),":",J12*#REF!))</f>
      </c>
      <c r="T12" s="32">
        <f>IF(K12=0,"",IF(NOT(ISNUMBER(K12)),":",K12*#REF!))</f>
      </c>
      <c r="U12" s="32" t="e">
        <f>IF(C12=0,R12,C12*#REF!)</f>
        <v>#REF!</v>
      </c>
      <c r="V12" s="32" t="e">
        <f>IF(L12=0,IF(ISNUMBER('[4] '!$G$81),"",":"),L12*#REF!)</f>
        <v>#REF!</v>
      </c>
      <c r="W12" s="32">
        <f>IF(M12=0,"",IF(NOT(ISNUMBER(M12)),":",M12*#REF!))</f>
      </c>
      <c r="X12" s="32">
        <f>IF(N12=0,"",IF(NOT(ISNUMBER(N12)),":",N12*#REF!))</f>
      </c>
      <c r="Y12" s="32" t="e">
        <f>IF(E12=0,V12,E12*#REF!)</f>
        <v>#REF!</v>
      </c>
      <c r="Z12" s="32" t="e">
        <f>IF('[1]production'!D14=0,IF(ISNUMBER('[4] '!$H$81),"",":"),'[1]production'!D14*#REF!)</f>
        <v>#REF!</v>
      </c>
      <c r="AA12" s="32">
        <f>IF('[1]production'!E14=0,"",IF(ISNUMBER('[1]production'!E14),'[1]production'!E14*#REF!,":"))</f>
      </c>
      <c r="AB12" s="32">
        <f>IF('[1]production'!F14=0,"",IF(ISNUMBER('[1]production'!F14),'[1]production'!F14*#REF!,":"))</f>
      </c>
      <c r="AC12" s="32" t="e">
        <f>IF(G12=0,Z12,G12*#REF!)</f>
        <v>#REF!</v>
      </c>
    </row>
    <row r="13" spans="1:29" ht="12" customHeight="1">
      <c r="A13" s="127" t="str">
        <f>'[1]table2 (v)'!B19</f>
        <v>01.6</v>
      </c>
      <c r="B13" s="130" t="s">
        <v>21</v>
      </c>
      <c r="C13" s="129">
        <v>9.9</v>
      </c>
      <c r="D13" s="129">
        <f t="shared" si="1"/>
        <v>1.48</v>
      </c>
      <c r="E13" s="129">
        <v>14.7</v>
      </c>
      <c r="F13" s="129">
        <f t="shared" si="2"/>
        <v>1.01</v>
      </c>
      <c r="G13" s="129">
        <v>14.9</v>
      </c>
      <c r="I13" s="7">
        <f>'[2]qu-dynam (eaa)'!K15*'[2]pr-dynam (eaa)'!K15*0.001</f>
        <v>6.9</v>
      </c>
      <c r="J13" s="7">
        <f>'[4] '!$C$108</f>
        <v>0</v>
      </c>
      <c r="K13" s="7">
        <f>'[4] '!$C$109</f>
        <v>0</v>
      </c>
      <c r="L13" s="7">
        <f>'[2]qu-dynam (eaa)'!L15*'[2]pr-dynam (eaa)'!L15*0.001</f>
        <v>7.4</v>
      </c>
      <c r="M13" s="7">
        <f>'[4] '!$D$108</f>
        <v>0</v>
      </c>
      <c r="N13" s="7">
        <f>'[4] '!$D$109</f>
        <v>0</v>
      </c>
      <c r="O13" s="33">
        <f>IF(L13=0,,'[1]production'!D15/L13)</f>
        <v>0.92</v>
      </c>
      <c r="P13" s="31"/>
      <c r="R13" s="32" t="e">
        <f>IF(I13=0,IF(ISNUMBER('[4] '!$F$96),"",":"),I13*#REF!)</f>
        <v>#REF!</v>
      </c>
      <c r="S13" s="32">
        <f>IF(J13=0,"",IF(NOT(ISNUMBER(J13)),":",J13*#REF!))</f>
      </c>
      <c r="T13" s="32">
        <f>IF(K13=0,"",IF(NOT(ISNUMBER(K13)),":",K13*#REF!))</f>
      </c>
      <c r="U13" s="32" t="e">
        <f>IF(C13=0,R13,C13*#REF!)</f>
        <v>#REF!</v>
      </c>
      <c r="V13" s="32" t="e">
        <f>IF(L13=0,IF(ISNUMBER('[4] '!$G$96),"",":"),L13*#REF!)</f>
        <v>#REF!</v>
      </c>
      <c r="W13" s="32">
        <f>IF(M13=0,"",IF(NOT(ISNUMBER(M13)),":",M13*#REF!))</f>
      </c>
      <c r="X13" s="32">
        <f>IF(N13=0,"",IF(NOT(ISNUMBER(N13)),":",N13*#REF!))</f>
      </c>
      <c r="Y13" s="32" t="e">
        <f>IF(E13=0,V13,E13*#REF!)</f>
        <v>#REF!</v>
      </c>
      <c r="Z13" s="32" t="e">
        <f>IF('[1]production'!D15=0,IF(ISNUMBER('[4] '!$H$96),"",":"),'[1]production'!D15*#REF!)</f>
        <v>#REF!</v>
      </c>
      <c r="AA13" s="32">
        <f>IF('[1]production'!E15=0,"",IF(ISNUMBER('[1]production'!E15),'[1]production'!E15*#REF!,":"))</f>
      </c>
      <c r="AB13" s="32">
        <f>IF('[1]production'!F15=0,"",IF(ISNUMBER('[1]production'!F15),'[1]production'!F15*#REF!,":"))</f>
      </c>
      <c r="AC13" s="32" t="e">
        <f>IF(G13=0,Z13,G13*#REF!)</f>
        <v>#REF!</v>
      </c>
    </row>
    <row r="14" spans="1:29" ht="12" customHeight="1">
      <c r="A14" s="127" t="str">
        <f>'[1]table2 (v)'!B20</f>
        <v>01.7</v>
      </c>
      <c r="B14" s="130" t="s">
        <v>22</v>
      </c>
      <c r="C14" s="129">
        <v>12.2</v>
      </c>
      <c r="D14" s="129">
        <f t="shared" si="1"/>
        <v>0.63</v>
      </c>
      <c r="E14" s="129">
        <v>7.7</v>
      </c>
      <c r="F14" s="129">
        <f t="shared" si="2"/>
        <v>2.23</v>
      </c>
      <c r="G14" s="129">
        <v>17.2</v>
      </c>
      <c r="I14" s="7">
        <f>'[2]qu-dynam (eaa)'!K16*'[2]pr-dynam (eaa)'!K16*0.001</f>
        <v>20.4</v>
      </c>
      <c r="J14" s="7">
        <f>'[4] '!$C$123</f>
        <v>0</v>
      </c>
      <c r="K14" s="7">
        <f>'[4] '!$C$124</f>
        <v>0</v>
      </c>
      <c r="L14" s="7">
        <f>'[2]qu-dynam (eaa)'!L16*'[2]pr-dynam (eaa)'!L16*0.001</f>
        <v>17</v>
      </c>
      <c r="M14" s="7">
        <f>'[4] '!$D$123</f>
        <v>0</v>
      </c>
      <c r="N14" s="7">
        <f>'[4] '!$D$124</f>
        <v>0</v>
      </c>
      <c r="O14" s="33">
        <f>IF(L14=0,,'[1]production'!D16/L14)</f>
        <v>1.05</v>
      </c>
      <c r="P14" s="31"/>
      <c r="R14" s="32" t="e">
        <f>IF(I14=0,IF(ISNUMBER('[4] '!$F$111),"",":"),I14*#REF!)</f>
        <v>#REF!</v>
      </c>
      <c r="S14" s="32">
        <f>IF(J14=0,"",IF(NOT(ISNUMBER(J14)),":",J14*#REF!))</f>
      </c>
      <c r="T14" s="32">
        <f>IF(K14=0,"",IF(NOT(ISNUMBER(K14)),":",K14*#REF!))</f>
      </c>
      <c r="U14" s="32" t="e">
        <f>IF(C14=0,R14,C14*#REF!)</f>
        <v>#REF!</v>
      </c>
      <c r="V14" s="32" t="e">
        <f>IF(L14=0,IF(ISNUMBER('[4] '!$G$111),"",":"),L14*#REF!)</f>
        <v>#REF!</v>
      </c>
      <c r="W14" s="32">
        <f>IF(M14=0,"",IF(NOT(ISNUMBER(M14)),":",M14*#REF!))</f>
      </c>
      <c r="X14" s="32">
        <f>IF(N14=0,"",IF(NOT(ISNUMBER(N14)),":",N14*#REF!))</f>
      </c>
      <c r="Y14" s="32" t="e">
        <f>IF(E14=0,V14,E14*#REF!)</f>
        <v>#REF!</v>
      </c>
      <c r="Z14" s="32" t="e">
        <f>IF('[1]production'!D16=0,IF(ISNUMBER('[4] '!$H$111),"",":"),'[1]production'!D16*#REF!)</f>
        <v>#REF!</v>
      </c>
      <c r="AA14" s="32">
        <f>IF('[1]production'!E16=0,"",IF(ISNUMBER('[1]production'!E16),'[1]production'!E16*#REF!,":"))</f>
      </c>
      <c r="AB14" s="32">
        <f>IF('[1]production'!F16=0,"",IF(ISNUMBER('[1]production'!F16),'[1]production'!F16*#REF!,":"))</f>
      </c>
      <c r="AC14" s="32" t="e">
        <f>IF(G14=0,Z14,G14*#REF!)</f>
        <v>#REF!</v>
      </c>
    </row>
    <row r="15" spans="1:29" ht="12" customHeight="1">
      <c r="A15" s="127" t="str">
        <f>'[1]table2 (v)'!B21</f>
        <v>02</v>
      </c>
      <c r="B15" s="128" t="s">
        <v>23</v>
      </c>
      <c r="C15" s="129">
        <v>720.2</v>
      </c>
      <c r="D15" s="129">
        <f t="shared" si="1"/>
        <v>0.85</v>
      </c>
      <c r="E15" s="129">
        <v>615.5</v>
      </c>
      <c r="F15" s="129">
        <f t="shared" si="2"/>
        <v>1.84</v>
      </c>
      <c r="G15" s="129">
        <v>1131.4</v>
      </c>
      <c r="I15" s="7"/>
      <c r="J15" s="7"/>
      <c r="K15" s="7"/>
      <c r="L15" s="7"/>
      <c r="M15" s="7"/>
      <c r="N15" s="7"/>
      <c r="O15" s="33"/>
      <c r="P15" s="31"/>
      <c r="R15" s="32" t="e">
        <f aca="true" t="shared" si="4" ref="R15:AC15">IF(SUM(R17:R24)=0,IF(COUNTIF(R17:R24,":")&gt;0,":",""),SUM(R17:R24))</f>
        <v>#REF!</v>
      </c>
      <c r="S15" s="32">
        <f t="shared" si="4"/>
      </c>
      <c r="T15" s="32">
        <f t="shared" si="4"/>
      </c>
      <c r="U15" s="32" t="e">
        <f t="shared" si="4"/>
        <v>#REF!</v>
      </c>
      <c r="V15" s="32" t="e">
        <f t="shared" si="4"/>
        <v>#REF!</v>
      </c>
      <c r="W15" s="32">
        <f t="shared" si="4"/>
      </c>
      <c r="X15" s="32">
        <f t="shared" si="4"/>
      </c>
      <c r="Y15" s="32" t="e">
        <f t="shared" si="4"/>
        <v>#REF!</v>
      </c>
      <c r="Z15" s="32" t="e">
        <f t="shared" si="4"/>
        <v>#REF!</v>
      </c>
      <c r="AA15" s="32">
        <f t="shared" si="4"/>
      </c>
      <c r="AB15" s="32">
        <f t="shared" si="4"/>
      </c>
      <c r="AC15" s="32" t="e">
        <f t="shared" si="4"/>
        <v>#REF!</v>
      </c>
    </row>
    <row r="16" spans="1:29" ht="12" customHeight="1">
      <c r="A16" s="127" t="str">
        <f>'[1]table2 (v)'!B22</f>
        <v>02.1</v>
      </c>
      <c r="B16" s="130" t="s">
        <v>24</v>
      </c>
      <c r="C16" s="129">
        <v>514.7</v>
      </c>
      <c r="D16" s="129">
        <f t="shared" si="1"/>
        <v>0.66</v>
      </c>
      <c r="E16" s="129">
        <v>341.5</v>
      </c>
      <c r="F16" s="129">
        <f t="shared" si="2"/>
        <v>2.6</v>
      </c>
      <c r="G16" s="129">
        <v>886.6</v>
      </c>
      <c r="I16" s="7"/>
      <c r="J16" s="7"/>
      <c r="K16" s="7"/>
      <c r="L16" s="7"/>
      <c r="M16" s="7"/>
      <c r="N16" s="7"/>
      <c r="O16" s="33"/>
      <c r="P16" s="31"/>
      <c r="R16" s="32" t="e">
        <f aca="true" t="shared" si="5" ref="R16:AC16">IF(SUM(R17:R20)=0,IF(COUNTIF(R17:R20,":")&gt;0,":",""),SUM(R17:R20))</f>
        <v>#REF!</v>
      </c>
      <c r="S16" s="32">
        <f t="shared" si="5"/>
      </c>
      <c r="T16" s="32">
        <f t="shared" si="5"/>
      </c>
      <c r="U16" s="32" t="e">
        <f t="shared" si="5"/>
        <v>#REF!</v>
      </c>
      <c r="V16" s="32" t="e">
        <f t="shared" si="5"/>
        <v>#REF!</v>
      </c>
      <c r="W16" s="32">
        <f t="shared" si="5"/>
      </c>
      <c r="X16" s="32">
        <f t="shared" si="5"/>
      </c>
      <c r="Y16" s="32" t="e">
        <f t="shared" si="5"/>
        <v>#REF!</v>
      </c>
      <c r="Z16" s="32" t="e">
        <f t="shared" si="5"/>
        <v>#REF!</v>
      </c>
      <c r="AA16" s="32">
        <f t="shared" si="5"/>
      </c>
      <c r="AB16" s="32">
        <f t="shared" si="5"/>
      </c>
      <c r="AC16" s="32" t="e">
        <f t="shared" si="5"/>
        <v>#REF!</v>
      </c>
    </row>
    <row r="17" spans="1:29" ht="12" customHeight="1">
      <c r="A17" s="127" t="str">
        <f>'[1]table2 (v)'!B23</f>
        <v>02.1/1</v>
      </c>
      <c r="B17" s="131" t="s">
        <v>25</v>
      </c>
      <c r="C17" s="129">
        <v>10.1</v>
      </c>
      <c r="D17" s="129">
        <f t="shared" si="1"/>
        <v>4.05</v>
      </c>
      <c r="E17" s="129">
        <v>40.9</v>
      </c>
      <c r="F17" s="129">
        <f t="shared" si="2"/>
        <v>3.26</v>
      </c>
      <c r="G17" s="129">
        <v>133.3</v>
      </c>
      <c r="H17" s="5">
        <f>IF(C17+E17+G17=0,,1)</f>
        <v>1</v>
      </c>
      <c r="I17" s="7">
        <f>'[2]qu-dynam (eaa)'!K18*'[2]pr-dynam (eaa)'!K18*0.001</f>
        <v>2.6</v>
      </c>
      <c r="J17" s="7">
        <f>'[4] '!$C$138</f>
        <v>0</v>
      </c>
      <c r="K17" s="7">
        <f>'[4] '!$C$139</f>
        <v>0</v>
      </c>
      <c r="L17" s="7">
        <f>'[2]qu-dynam (eaa)'!L18*'[2]pr-dynam (eaa)'!L18*0.001</f>
        <v>4.2</v>
      </c>
      <c r="M17" s="7">
        <f>'[4] '!$D$138</f>
        <v>0</v>
      </c>
      <c r="N17" s="7">
        <f>'[4] '!$D$139</f>
        <v>0</v>
      </c>
      <c r="O17" s="33">
        <f>IF(L17=0,,'[1]production'!D19/L17)</f>
        <v>1.55</v>
      </c>
      <c r="P17" s="31"/>
      <c r="R17" s="32" t="e">
        <f>IF(I17=0,IF(ISNUMBER('[4] '!$F$126),"",":"),I17*#REF!)</f>
        <v>#REF!</v>
      </c>
      <c r="S17" s="32">
        <f>IF(J17=0,"",IF(NOT(ISNUMBER(J17)),":",J17*#REF!))</f>
      </c>
      <c r="T17" s="32">
        <f>IF(K17=0,"",IF(NOT(ISNUMBER(K17)),":",K17*#REF!))</f>
      </c>
      <c r="U17" s="32" t="e">
        <f>IF(C17=0,R17,C17*#REF!)</f>
        <v>#REF!</v>
      </c>
      <c r="V17" s="32" t="e">
        <f>IF(L17=0,IF(ISNUMBER('[4] '!$G$126),"",":"),L17*#REF!)</f>
        <v>#REF!</v>
      </c>
      <c r="W17" s="32">
        <f>IF(M17=0,"",IF(NOT(ISNUMBER(M17)),":",M17*#REF!))</f>
      </c>
      <c r="X17" s="32">
        <f>IF(N17=0,"",IF(NOT(ISNUMBER(N17)),":",N17*#REF!))</f>
      </c>
      <c r="Y17" s="32" t="e">
        <f>IF(E17=0,V17,E17*#REF!)</f>
        <v>#REF!</v>
      </c>
      <c r="Z17" s="32" t="e">
        <f>IF('[1]production'!D19=0,IF(ISNUMBER('[4] '!$H$126),"",":"),'[1]production'!D19*#REF!)</f>
        <v>#REF!</v>
      </c>
      <c r="AA17" s="32">
        <f>IF('[1]production'!E19=0,"",IF(ISNUMBER('[1]production'!E19),'[1]production'!E19*#REF!,":"))</f>
      </c>
      <c r="AB17" s="32">
        <f>IF('[1]production'!F19=0,"",IF(ISNUMBER('[1]production'!F19),'[1]production'!F19*#REF!,":"))</f>
      </c>
      <c r="AC17" s="32" t="e">
        <f>IF(G17=0,Z17,G17*#REF!)</f>
        <v>#REF!</v>
      </c>
    </row>
    <row r="18" spans="1:29" ht="12" customHeight="1">
      <c r="A18" s="127" t="str">
        <f>'[1]table2 (v)'!B24</f>
        <v>02.1/2</v>
      </c>
      <c r="B18" s="131" t="s">
        <v>26</v>
      </c>
      <c r="C18" s="129">
        <v>460.9</v>
      </c>
      <c r="D18" s="129">
        <f t="shared" si="1"/>
        <v>0.62</v>
      </c>
      <c r="E18" s="129">
        <v>286.7</v>
      </c>
      <c r="F18" s="129">
        <f t="shared" si="2"/>
        <v>2.52</v>
      </c>
      <c r="G18" s="129">
        <v>723.5</v>
      </c>
      <c r="H18" s="5">
        <f>IF(C18+E18+G18=0,,1)</f>
        <v>1</v>
      </c>
      <c r="I18" s="7">
        <f>'[2]qu-dynam (eaa)'!K19*'[2]pr-dynam (eaa)'!K19*0.001</f>
        <v>212.7</v>
      </c>
      <c r="J18" s="7">
        <f>'[4] '!$C$153</f>
        <v>0</v>
      </c>
      <c r="K18" s="7">
        <f>'[4] '!$C$154</f>
        <v>0</v>
      </c>
      <c r="L18" s="7">
        <f>'[2]qu-dynam (eaa)'!L19*'[2]pr-dynam (eaa)'!L19*0.001</f>
        <v>305.7</v>
      </c>
      <c r="M18" s="7">
        <f>'[4] '!$D$153</f>
        <v>0</v>
      </c>
      <c r="N18" s="7">
        <f>'[4] '!$D$154</f>
        <v>0</v>
      </c>
      <c r="O18" s="33">
        <f>IF(L18=0,,'[1]production'!D20/L18)</f>
        <v>1.22</v>
      </c>
      <c r="P18" s="31"/>
      <c r="R18" s="32" t="e">
        <f>IF(I18=0,IF(ISNUMBER('[4] '!$F$141),"",":"),I18*#REF!)</f>
        <v>#REF!</v>
      </c>
      <c r="S18" s="32">
        <f>IF(J18=0,"",IF(NOT(ISNUMBER(J18)),":",J18*#REF!))</f>
      </c>
      <c r="T18" s="32">
        <f>IF(K18=0,"",IF(NOT(ISNUMBER(K18)),":",K18*#REF!))</f>
      </c>
      <c r="U18" s="32" t="e">
        <f>IF(C18=0,R18,C18*#REF!)</f>
        <v>#REF!</v>
      </c>
      <c r="V18" s="32" t="e">
        <f>IF(L18=0,IF(ISNUMBER('[4] '!$G$141),"",":"),L18*#REF!)</f>
        <v>#REF!</v>
      </c>
      <c r="W18" s="32">
        <f>IF(M18=0,"",IF(NOT(ISNUMBER(M18)),":",M18*#REF!))</f>
      </c>
      <c r="X18" s="32">
        <f>IF(N18=0,"",IF(NOT(ISNUMBER(N18)),":",N18*#REF!))</f>
      </c>
      <c r="Y18" s="32" t="e">
        <f>IF(E18=0,V18,E18*#REF!)</f>
        <v>#REF!</v>
      </c>
      <c r="Z18" s="32" t="e">
        <f>IF('[1]production'!D20=0,IF(ISNUMBER('[4] '!$H$141),"",":"),'[1]production'!D20*#REF!)</f>
        <v>#REF!</v>
      </c>
      <c r="AA18" s="32">
        <f>IF('[1]production'!E20=0,"",IF(ISNUMBER('[1]production'!E20),'[1]production'!E20*#REF!,":"))</f>
      </c>
      <c r="AB18" s="32">
        <f>IF('[1]production'!F20=0,"",IF(ISNUMBER('[1]production'!F20),'[1]production'!F20*#REF!,":"))</f>
      </c>
      <c r="AC18" s="32" t="e">
        <f>IF(G18=0,Z18,G18*#REF!)</f>
        <v>#REF!</v>
      </c>
    </row>
    <row r="19" spans="1:29" ht="12" customHeight="1">
      <c r="A19" s="127" t="str">
        <f>'[1]table2 (v)'!B25</f>
        <v>02.1/3</v>
      </c>
      <c r="B19" s="131" t="s">
        <v>27</v>
      </c>
      <c r="C19" s="129">
        <v>0.4</v>
      </c>
      <c r="D19" s="129"/>
      <c r="E19" s="129" t="s">
        <v>178</v>
      </c>
      <c r="F19" s="129"/>
      <c r="G19" s="129">
        <v>0.1</v>
      </c>
      <c r="H19" s="5" t="e">
        <f>IF(C19+E19+G19=0,,1)</f>
        <v>#VALUE!</v>
      </c>
      <c r="I19" s="7">
        <f>'[2]qu-dynam (eaa)'!K20*'[2]pr-dynam (eaa)'!K20*0.001</f>
        <v>0.3</v>
      </c>
      <c r="J19" s="7">
        <f>'[4] '!$C$168</f>
        <v>0</v>
      </c>
      <c r="K19" s="7">
        <f>'[4] '!$C$169</f>
        <v>0</v>
      </c>
      <c r="L19" s="7">
        <f>'[2]qu-dynam (eaa)'!L20*'[2]pr-dynam (eaa)'!L20*0.001</f>
        <v>0.3</v>
      </c>
      <c r="M19" s="7">
        <f>'[4] '!$D$168</f>
        <v>0</v>
      </c>
      <c r="N19" s="7">
        <f>'[4] '!$D$169</f>
        <v>0</v>
      </c>
      <c r="O19" s="33">
        <f>IF(L19=0,,'[1]production'!D21/L19)</f>
        <v>0.75</v>
      </c>
      <c r="P19" s="31"/>
      <c r="R19" s="32" t="e">
        <f>IF(I19=0,IF(ISNUMBER('[4] '!$F$156),"",":"),I19*#REF!)</f>
        <v>#REF!</v>
      </c>
      <c r="S19" s="32">
        <f>IF(J19=0,"",IF(NOT(ISNUMBER(J19)),":",J19*#REF!))</f>
      </c>
      <c r="T19" s="32">
        <f>IF(K19=0,"",IF(NOT(ISNUMBER(K19)),":",K19*#REF!))</f>
      </c>
      <c r="U19" s="32" t="e">
        <f>IF(C19=0,R19,C19*#REF!)</f>
        <v>#REF!</v>
      </c>
      <c r="V19" s="32" t="e">
        <f>IF(L19=0,IF(ISNUMBER('[4] '!$G$156),"",":"),L19*#REF!)</f>
        <v>#REF!</v>
      </c>
      <c r="W19" s="32">
        <f>IF(M19=0,"",IF(NOT(ISNUMBER(M19)),":",M19*#REF!))</f>
      </c>
      <c r="X19" s="32">
        <f>IF(N19=0,"",IF(NOT(ISNUMBER(N19)),":",N19*#REF!))</f>
      </c>
      <c r="Y19" s="32" t="e">
        <f>IF(E19=0,V19,E19*#REF!)</f>
        <v>#VALUE!</v>
      </c>
      <c r="Z19" s="32" t="e">
        <f>IF('[1]production'!D21=0,IF(ISNUMBER('[4] '!$H$156),"",":"),'[1]production'!D21*#REF!)</f>
        <v>#REF!</v>
      </c>
      <c r="AA19" s="32">
        <f>IF('[1]production'!E21=0,"",IF(ISNUMBER('[1]production'!E21),'[1]production'!E21*#REF!,":"))</f>
      </c>
      <c r="AB19" s="32">
        <f>IF('[1]production'!F21=0,"",IF(ISNUMBER('[1]production'!F21),'[1]production'!F21*#REF!,":"))</f>
      </c>
      <c r="AC19" s="32" t="e">
        <f>IF(G19=0,Z19,G19*#REF!)</f>
        <v>#REF!</v>
      </c>
    </row>
    <row r="20" spans="1:29" ht="12" customHeight="1">
      <c r="A20" s="127" t="str">
        <f>'[1]table2 (v)'!B26</f>
        <v>02.1/4</v>
      </c>
      <c r="B20" s="131" t="s">
        <v>28</v>
      </c>
      <c r="C20" s="129">
        <v>43.3</v>
      </c>
      <c r="D20" s="129">
        <f t="shared" si="1"/>
        <v>0.32</v>
      </c>
      <c r="E20" s="129">
        <v>13.9</v>
      </c>
      <c r="F20" s="129">
        <f t="shared" si="2"/>
        <v>2.14</v>
      </c>
      <c r="G20" s="129">
        <v>29.7</v>
      </c>
      <c r="H20" s="5">
        <f>IF(C20+E20+G20=0,,1)</f>
        <v>1</v>
      </c>
      <c r="I20" s="7">
        <f>'[2]qu-dynam (eaa)'!K21*'[2]pr-dynam (eaa)'!K21*0.001</f>
        <v>27.5</v>
      </c>
      <c r="J20" s="7">
        <f>'[4] '!$C$183</f>
        <v>0</v>
      </c>
      <c r="K20" s="7">
        <f>'[4] '!$C$184</f>
        <v>0</v>
      </c>
      <c r="L20" s="7">
        <f>'[2]qu-dynam (eaa)'!L21*'[2]pr-dynam (eaa)'!L21*0.001</f>
        <v>21</v>
      </c>
      <c r="M20" s="7">
        <f>'[4] '!$D$183</f>
        <v>0</v>
      </c>
      <c r="N20" s="7">
        <f>'[4] '!$D$184</f>
        <v>0</v>
      </c>
      <c r="O20" s="33">
        <f>IF(L20=0,,'[1]production'!D22/L20)</f>
        <v>0.6</v>
      </c>
      <c r="P20" s="31"/>
      <c r="R20" s="32" t="e">
        <f>IF(I20=0,IF(ISNUMBER('[4] '!$F$171),"",":"),I20*#REF!)</f>
        <v>#REF!</v>
      </c>
      <c r="S20" s="32">
        <f>IF(J20=0,"",IF(NOT(ISNUMBER(J20)),":",J20*#REF!))</f>
      </c>
      <c r="T20" s="32">
        <f>IF(K20=0,"",IF(NOT(ISNUMBER(K20)),":",K20*#REF!))</f>
      </c>
      <c r="U20" s="32" t="e">
        <f>IF(C20=0,R20,C20*#REF!)</f>
        <v>#REF!</v>
      </c>
      <c r="V20" s="32" t="e">
        <f>IF(L20=0,IF(ISNUMBER('[4] '!$G$171),"",":"),L20*#REF!)</f>
        <v>#REF!</v>
      </c>
      <c r="W20" s="32">
        <f>IF(M20=0,"",IF(NOT(ISNUMBER(M20)),":",M20*#REF!))</f>
      </c>
      <c r="X20" s="32">
        <f>IF(N20=0,"",IF(NOT(ISNUMBER(N20)),":",N20*#REF!))</f>
      </c>
      <c r="Y20" s="32" t="e">
        <f>IF(E20=0,V20,E20*#REF!)</f>
        <v>#REF!</v>
      </c>
      <c r="Z20" s="32" t="e">
        <f>IF('[1]production'!D22=0,IF(ISNUMBER('[4] '!$H$171),"",":"),'[1]production'!D22*#REF!)</f>
        <v>#REF!</v>
      </c>
      <c r="AA20" s="32">
        <f>IF('[1]production'!E22=0,"",IF(ISNUMBER('[1]production'!E22),'[1]production'!E22*#REF!,":"))</f>
      </c>
      <c r="AB20" s="32">
        <f>IF('[1]production'!F22=0,"",IF(ISNUMBER('[1]production'!F22),'[1]production'!F22*#REF!,":"))</f>
      </c>
      <c r="AC20" s="32" t="e">
        <f>IF(G20=0,Z20,G20*#REF!)</f>
        <v>#REF!</v>
      </c>
    </row>
    <row r="21" spans="1:29" ht="12" customHeight="1">
      <c r="A21" s="127" t="str">
        <f>'[1]table2 (v)'!B27</f>
        <v>02.2</v>
      </c>
      <c r="B21" s="130" t="s">
        <v>29</v>
      </c>
      <c r="C21" s="129">
        <v>22.9</v>
      </c>
      <c r="D21" s="129">
        <f t="shared" si="1"/>
        <v>0.55</v>
      </c>
      <c r="E21" s="129">
        <v>12.7</v>
      </c>
      <c r="F21" s="129">
        <f t="shared" si="2"/>
        <v>1.53</v>
      </c>
      <c r="G21" s="129">
        <v>19.4</v>
      </c>
      <c r="I21" s="7">
        <f>'[2]qu-dynam (eaa)'!K22*'[2]pr-dynam (eaa)'!K22*0.001</f>
        <v>16.4</v>
      </c>
      <c r="J21" s="7">
        <f>'[4] '!$C$198</f>
        <v>0</v>
      </c>
      <c r="K21" s="7">
        <f>'[4] '!$C$199</f>
        <v>0</v>
      </c>
      <c r="L21" s="7">
        <f>'[2]qu-dynam (eaa)'!L22*'[2]pr-dynam (eaa)'!L22*0.001</f>
        <v>17</v>
      </c>
      <c r="M21" s="7">
        <f>'[4] '!$D$198</f>
        <v>0</v>
      </c>
      <c r="N21" s="7">
        <f>'[4] '!$D$199</f>
        <v>0</v>
      </c>
      <c r="O21" s="33">
        <f>IF(L21=0,,'[1]production'!D23/L21)</f>
        <v>0.98</v>
      </c>
      <c r="P21" s="31"/>
      <c r="R21" s="32" t="e">
        <f>IF(I21=0,IF(ISNUMBER('[4] '!$F$186),"",":"),I21*#REF!)</f>
        <v>#REF!</v>
      </c>
      <c r="S21" s="32">
        <f>IF(J21=0,"",IF(NOT(ISNUMBER(J21)),":",J21*#REF!))</f>
      </c>
      <c r="T21" s="32">
        <f>IF(K21=0,"",IF(NOT(ISNUMBER(K21)),":",K21*#REF!))</f>
      </c>
      <c r="U21" s="32" t="e">
        <f>IF(C21=0,R21,C21*#REF!)</f>
        <v>#REF!</v>
      </c>
      <c r="V21" s="32" t="e">
        <f>IF(L21=0,IF(ISNUMBER('[4] '!$G$186),"",":"),L21*#REF!)</f>
        <v>#REF!</v>
      </c>
      <c r="W21" s="32">
        <f>IF(M21=0,"",IF(NOT(ISNUMBER(M21)),":",M21*#REF!))</f>
      </c>
      <c r="X21" s="32">
        <f>IF(N21=0,"",IF(NOT(ISNUMBER(N21)),":",N21*#REF!))</f>
      </c>
      <c r="Y21" s="32" t="e">
        <f>IF(E21=0,V21,E21*#REF!)</f>
        <v>#REF!</v>
      </c>
      <c r="Z21" s="32" t="e">
        <f>IF('[1]production'!D23=0,IF(ISNUMBER('[4] '!$H$186),"",":"),'[1]production'!D23*#REF!)</f>
        <v>#REF!</v>
      </c>
      <c r="AA21" s="32">
        <f>IF('[1]production'!E23=0,"",IF(ISNUMBER('[1]production'!E23),'[1]production'!E23*#REF!,":"))</f>
      </c>
      <c r="AB21" s="32">
        <f>IF('[1]production'!F23=0,"",IF(ISNUMBER('[1]production'!F23),'[1]production'!F23*#REF!,":"))</f>
      </c>
      <c r="AC21" s="32" t="e">
        <f>IF(G21=0,Z21,G21*#REF!)</f>
        <v>#REF!</v>
      </c>
    </row>
    <row r="22" spans="1:29" ht="12" customHeight="1">
      <c r="A22" s="127" t="str">
        <f>'[1]table2 (v)'!B28</f>
        <v>02.3</v>
      </c>
      <c r="B22" s="130" t="s">
        <v>30</v>
      </c>
      <c r="C22" s="129">
        <v>137.7</v>
      </c>
      <c r="D22" s="129">
        <f t="shared" si="1"/>
        <v>1.4</v>
      </c>
      <c r="E22" s="129">
        <v>192.7</v>
      </c>
      <c r="F22" s="129">
        <f t="shared" si="2"/>
        <v>0.65</v>
      </c>
      <c r="G22" s="129">
        <v>125</v>
      </c>
      <c r="I22" s="7">
        <f>'[2]qu-dynam (eaa)'!K23*'[2]pr-dynam (eaa)'!K23*0.001</f>
        <v>140.3</v>
      </c>
      <c r="J22" s="7">
        <f>'[4] '!$C$228</f>
        <v>0</v>
      </c>
      <c r="K22" s="7">
        <f>'[4] '!$C$229</f>
        <v>0</v>
      </c>
      <c r="L22" s="7">
        <f>'[2]qu-dynam (eaa)'!L23*'[2]pr-dynam (eaa)'!L23*0.001</f>
        <v>155.7</v>
      </c>
      <c r="M22" s="7">
        <f>'[4] '!$D$228</f>
        <v>0</v>
      </c>
      <c r="N22" s="7">
        <f>'[4] '!$D$229</f>
        <v>0</v>
      </c>
      <c r="O22" s="33">
        <f>IF(L22=0,,'[1]production'!D24/L22)</f>
        <v>1.1</v>
      </c>
      <c r="P22" s="31"/>
      <c r="R22" s="32" t="e">
        <f>IF(I22=0,IF(ISNUMBER('[4] '!$F$216),"",":"),I22*#REF!)</f>
        <v>#REF!</v>
      </c>
      <c r="S22" s="32">
        <f>IF(J22=0,"",IF(NOT(ISNUMBER(J22)),":",J22*#REF!))</f>
      </c>
      <c r="T22" s="32">
        <f>IF(K22=0,"",IF(NOT(ISNUMBER(K22)),":",K22*#REF!))</f>
      </c>
      <c r="U22" s="32" t="e">
        <f>IF(C22=0,R22,C22*#REF!)</f>
        <v>#REF!</v>
      </c>
      <c r="V22" s="32" t="e">
        <f>IF(L22=0,IF(ISNUMBER('[4] '!$G$216),"",":"),L22*#REF!)</f>
        <v>#REF!</v>
      </c>
      <c r="W22" s="32">
        <f>IF(M22=0,"",IF(NOT(ISNUMBER(M22)),":",M22*#REF!))</f>
      </c>
      <c r="X22" s="32">
        <f>IF(N22=0,"",IF(NOT(ISNUMBER(N22)),":",N22*#REF!))</f>
      </c>
      <c r="Y22" s="32" t="e">
        <f>IF(E22=0,V22,E22*#REF!)</f>
        <v>#REF!</v>
      </c>
      <c r="Z22" s="32" t="e">
        <f>IF('[1]production'!D24=0,IF(ISNUMBER('[4] '!$H$216),"",":"),'[1]production'!D24*#REF!)</f>
        <v>#REF!</v>
      </c>
      <c r="AA22" s="32">
        <f>IF('[1]production'!E24=0,"",IF(ISNUMBER('[1]production'!E24),'[1]production'!E24*#REF!,":"))</f>
      </c>
      <c r="AB22" s="32">
        <f>IF('[1]production'!F24=0,"",IF(ISNUMBER('[1]production'!F24),'[1]production'!F24*#REF!,":"))</f>
      </c>
      <c r="AC22" s="32" t="e">
        <f>IF(G22=0,Z22,G22*#REF!)</f>
        <v>#REF!</v>
      </c>
    </row>
    <row r="23" spans="1:29" ht="12" customHeight="1">
      <c r="A23" s="127" t="str">
        <f>'[1]table2 (v)'!B29</f>
        <v>02.4</v>
      </c>
      <c r="B23" s="130" t="s">
        <v>31</v>
      </c>
      <c r="C23" s="129">
        <v>1.3</v>
      </c>
      <c r="D23" s="129">
        <f t="shared" si="1"/>
        <v>0.46</v>
      </c>
      <c r="E23" s="129">
        <v>0.6</v>
      </c>
      <c r="F23" s="129">
        <f t="shared" si="2"/>
        <v>2.83</v>
      </c>
      <c r="G23" s="129">
        <v>1.7</v>
      </c>
      <c r="I23" s="7">
        <f>'[2]qu-dynam (eaa)'!K24*'[2]pr-dynam (eaa)'!K24*0.001</f>
        <v>1.3</v>
      </c>
      <c r="J23" s="7">
        <f>'[4] '!$C$243</f>
        <v>0</v>
      </c>
      <c r="K23" s="7">
        <f>'[4] '!$C$244</f>
        <v>0</v>
      </c>
      <c r="L23" s="7">
        <f>'[2]qu-dynam (eaa)'!L24*'[2]pr-dynam (eaa)'!L24*0.001</f>
        <v>1.4</v>
      </c>
      <c r="M23" s="7">
        <f>'[4] '!$D$243</f>
        <v>0</v>
      </c>
      <c r="N23" s="7">
        <f>'[4] '!$D$244</f>
        <v>0</v>
      </c>
      <c r="O23" s="33">
        <f>IF(L23=0,,'[1]production'!D25/L23)</f>
        <v>0.92</v>
      </c>
      <c r="P23" s="31"/>
      <c r="R23" s="32" t="e">
        <f>IF(I23=0,IF(ISNUMBER('[4] '!$F$231),"",":"),I23*#REF!)</f>
        <v>#REF!</v>
      </c>
      <c r="S23" s="32">
        <f>IF(J23=0,"",IF(NOT(ISNUMBER(J23)),":",J23*#REF!))</f>
      </c>
      <c r="T23" s="32">
        <f>IF(K23=0,"",IF(NOT(ISNUMBER(K23)),":",K23*#REF!))</f>
      </c>
      <c r="U23" s="32" t="e">
        <f>IF(C23=0,R23,C23*#REF!)</f>
        <v>#REF!</v>
      </c>
      <c r="V23" s="32" t="e">
        <f>IF(L23=0,IF(ISNUMBER('[4] '!$G$231),"",":"),L23*#REF!)</f>
        <v>#REF!</v>
      </c>
      <c r="W23" s="32">
        <f>IF(M23=0,"",IF(NOT(ISNUMBER(M23)),":",M23*#REF!))</f>
      </c>
      <c r="X23" s="32">
        <f>IF(N23=0,"",IF(NOT(ISNUMBER(N23)),":",N23*#REF!))</f>
      </c>
      <c r="Y23" s="32" t="e">
        <f>IF(E23=0,V23,E23*#REF!)</f>
        <v>#REF!</v>
      </c>
      <c r="Z23" s="32" t="e">
        <f>IF('[1]production'!D25=0,IF(ISNUMBER('[4] '!$H$231),"",":"),'[1]production'!D25*#REF!)</f>
        <v>#REF!</v>
      </c>
      <c r="AA23" s="32">
        <f>IF('[1]production'!E25=0,"",IF(ISNUMBER('[1]production'!E25),'[1]production'!E25*#REF!,":"))</f>
      </c>
      <c r="AB23" s="32">
        <f>IF('[1]production'!F25=0,"",IF(ISNUMBER('[1]production'!F25),'[1]production'!F25*#REF!,":"))</f>
      </c>
      <c r="AC23" s="32" t="e">
        <f>IF(G23=0,Z23,G23*#REF!)</f>
        <v>#REF!</v>
      </c>
    </row>
    <row r="24" spans="1:29" ht="12" customHeight="1">
      <c r="A24" s="127" t="str">
        <f>'[1]table2 (v)'!B30</f>
        <v>02.5</v>
      </c>
      <c r="B24" s="130" t="s">
        <v>32</v>
      </c>
      <c r="C24" s="129">
        <v>43.6</v>
      </c>
      <c r="D24" s="129">
        <f t="shared" si="1"/>
        <v>1.56</v>
      </c>
      <c r="E24" s="129">
        <v>68</v>
      </c>
      <c r="F24" s="129">
        <f t="shared" si="2"/>
        <v>1.45</v>
      </c>
      <c r="G24" s="129">
        <v>98.7</v>
      </c>
      <c r="I24" s="7"/>
      <c r="J24" s="7"/>
      <c r="K24" s="7"/>
      <c r="L24" s="7"/>
      <c r="M24" s="7"/>
      <c r="N24" s="7"/>
      <c r="O24" s="33"/>
      <c r="P24" s="31"/>
      <c r="R24" s="32" t="e">
        <f aca="true" t="shared" si="6" ref="R24:AC24">IF(SUM(R25:R27)=0,IF(COUNTIF(R25:R27,":")&gt;0,":",""),SUM(R25:R27))</f>
        <v>#REF!</v>
      </c>
      <c r="S24" s="32">
        <f t="shared" si="6"/>
      </c>
      <c r="T24" s="32">
        <f t="shared" si="6"/>
      </c>
      <c r="U24" s="32" t="e">
        <f t="shared" si="6"/>
        <v>#REF!</v>
      </c>
      <c r="V24" s="32" t="e">
        <f t="shared" si="6"/>
        <v>#REF!</v>
      </c>
      <c r="W24" s="32">
        <f t="shared" si="6"/>
      </c>
      <c r="X24" s="32">
        <f t="shared" si="6"/>
      </c>
      <c r="Y24" s="32" t="e">
        <f t="shared" si="6"/>
        <v>#REF!</v>
      </c>
      <c r="Z24" s="32" t="e">
        <f t="shared" si="6"/>
        <v>#REF!</v>
      </c>
      <c r="AA24" s="32">
        <f t="shared" si="6"/>
      </c>
      <c r="AB24" s="32">
        <f t="shared" si="6"/>
      </c>
      <c r="AC24" s="32" t="e">
        <f t="shared" si="6"/>
        <v>#REF!</v>
      </c>
    </row>
    <row r="25" spans="1:29" ht="12" customHeight="1">
      <c r="A25" s="127" t="str">
        <f>'[1]table2 (v)'!B31</f>
        <v>02.5/1</v>
      </c>
      <c r="B25" s="131" t="s">
        <v>33</v>
      </c>
      <c r="C25" s="129">
        <v>2.1</v>
      </c>
      <c r="D25" s="129">
        <f t="shared" si="1"/>
        <v>0.52</v>
      </c>
      <c r="E25" s="129">
        <v>1.1</v>
      </c>
      <c r="F25" s="129">
        <f t="shared" si="2"/>
        <v>1.55</v>
      </c>
      <c r="G25" s="129">
        <v>1.7</v>
      </c>
      <c r="H25" s="5">
        <f>IF(C25+E25+G25=0,,1)</f>
        <v>1</v>
      </c>
      <c r="I25" s="7">
        <f>'[2]qu-dynam (eaa)'!K25*'[2]pr-dynam (eaa)'!K25*0.001</f>
        <v>6.4</v>
      </c>
      <c r="J25" s="7">
        <f>'[4] '!$C$258</f>
        <v>0</v>
      </c>
      <c r="K25" s="7">
        <f>'[4] '!$C$259</f>
        <v>0</v>
      </c>
      <c r="L25" s="7">
        <f>'[2]qu-dynam (eaa)'!L25*'[2]pr-dynam (eaa)'!L25*0.001</f>
        <v>6</v>
      </c>
      <c r="M25" s="7">
        <f>'[4] '!$D$258</f>
        <v>0</v>
      </c>
      <c r="N25" s="7">
        <f>'[4] '!$D$259</f>
        <v>0</v>
      </c>
      <c r="O25" s="33">
        <f>IF(L25=0,,'[1]production'!D27/L25)</f>
        <v>0.32</v>
      </c>
      <c r="P25" s="31"/>
      <c r="R25" s="32" t="e">
        <f>IF(I25=0,IF(ISNUMBER('[4] '!$F$246),"",":"),I25*#REF!)</f>
        <v>#REF!</v>
      </c>
      <c r="S25" s="32">
        <f>IF(J25=0,"",IF(NOT(ISNUMBER(J25)),":",J25*#REF!))</f>
      </c>
      <c r="T25" s="32">
        <f>IF(K25=0,"",IF(NOT(ISNUMBER(K25)),":",K25*#REF!))</f>
      </c>
      <c r="U25" s="32" t="e">
        <f>IF(C25=0,R25,C25*#REF!)</f>
        <v>#REF!</v>
      </c>
      <c r="V25" s="32" t="e">
        <f>IF(L25=0,IF(ISNUMBER('[4] '!$G$246),"",":"),L25*#REF!)</f>
        <v>#REF!</v>
      </c>
      <c r="W25" s="32">
        <f>IF(M25=0,"",IF(NOT(ISNUMBER(M25)),":",M25*#REF!))</f>
      </c>
      <c r="X25" s="32">
        <f>IF(N25=0,"",IF(NOT(ISNUMBER(N25)),":",N25*#REF!))</f>
      </c>
      <c r="Y25" s="32" t="e">
        <f>IF(E25=0,V25,E25*#REF!)</f>
        <v>#REF!</v>
      </c>
      <c r="Z25" s="32" t="e">
        <f>IF('[1]production'!D27=0,IF(ISNUMBER('[4] '!$H$246),"",":"),'[1]production'!D27*#REF!)</f>
        <v>#REF!</v>
      </c>
      <c r="AA25" s="32">
        <f>IF('[1]production'!E27=0,"",IF(ISNUMBER('[1]production'!E27),'[1]production'!E27*#REF!,":"))</f>
      </c>
      <c r="AB25" s="32">
        <f>IF('[1]production'!F27=0,"",IF(ISNUMBER('[1]production'!F27),'[1]production'!F27*#REF!,":"))</f>
      </c>
      <c r="AC25" s="32" t="e">
        <f>IF(G25=0,Z25,G25*#REF!)</f>
        <v>#REF!</v>
      </c>
    </row>
    <row r="26" spans="1:29" ht="12" customHeight="1">
      <c r="A26" s="127" t="str">
        <f>'[1]table2 (v)'!B32</f>
        <v>02.5/2</v>
      </c>
      <c r="B26" s="131" t="s">
        <v>34</v>
      </c>
      <c r="C26" s="129">
        <v>1.3</v>
      </c>
      <c r="D26" s="129">
        <f t="shared" si="1"/>
        <v>4.15</v>
      </c>
      <c r="E26" s="129">
        <v>5.4</v>
      </c>
      <c r="F26" s="129">
        <f t="shared" si="2"/>
        <v>1.07</v>
      </c>
      <c r="G26" s="129">
        <v>5.8</v>
      </c>
      <c r="H26" s="5">
        <f>IF(C26+E26+G26=0,,1)</f>
        <v>1</v>
      </c>
      <c r="I26" s="7">
        <f>'[2]qu-dynam (eaa)'!K26*'[2]pr-dynam (eaa)'!K26*0.001</f>
        <v>1.9</v>
      </c>
      <c r="J26" s="7">
        <f>'[4] '!$C$273</f>
        <v>0</v>
      </c>
      <c r="K26" s="7">
        <f>'[4] '!$C$274</f>
        <v>0</v>
      </c>
      <c r="L26" s="7">
        <f>'[2]qu-dynam (eaa)'!L26*'[2]pr-dynam (eaa)'!L26*0.001</f>
        <v>1.4</v>
      </c>
      <c r="M26" s="7">
        <f>'[4] '!$D$273</f>
        <v>0</v>
      </c>
      <c r="N26" s="7">
        <f>'[4] '!$D$274</f>
        <v>0</v>
      </c>
      <c r="O26" s="33">
        <f>IF(L26=0,,'[1]production'!D28/L26)</f>
        <v>0.66</v>
      </c>
      <c r="P26" s="31"/>
      <c r="R26" s="32" t="e">
        <f>IF(I26=0,IF(ISNUMBER('[4] '!$F$261),"",":"),I26*#REF!)</f>
        <v>#REF!</v>
      </c>
      <c r="S26" s="32">
        <f>IF(J26=0,"",IF(NOT(ISNUMBER(J26)),":",J26*#REF!))</f>
      </c>
      <c r="T26" s="32">
        <f>IF(K26=0,"",IF(NOT(ISNUMBER(K26)),":",K26*#REF!))</f>
      </c>
      <c r="U26" s="32" t="e">
        <f>IF(C26=0,R26,C26*#REF!)</f>
        <v>#REF!</v>
      </c>
      <c r="V26" s="32" t="e">
        <f>IF(L26=0,IF(ISNUMBER('[4] '!$G$261),"",":"),L26*#REF!)</f>
        <v>#REF!</v>
      </c>
      <c r="W26" s="32">
        <f>IF(M26=0,"",IF(NOT(ISNUMBER(M26)),":",M26*#REF!))</f>
      </c>
      <c r="X26" s="32">
        <f>IF(N26=0,"",IF(NOT(ISNUMBER(N26)),":",N26*#REF!))</f>
      </c>
      <c r="Y26" s="32" t="e">
        <f>IF(E26=0,V26,E26*#REF!)</f>
        <v>#REF!</v>
      </c>
      <c r="Z26" s="32" t="e">
        <f>IF('[1]production'!D28=0,IF(ISNUMBER('[4] '!$H$261),"",":"),'[1]production'!D28*#REF!)</f>
        <v>#REF!</v>
      </c>
      <c r="AA26" s="32">
        <f>IF('[1]production'!E28=0,"",IF(ISNUMBER('[1]production'!E28),'[1]production'!E28*#REF!,":"))</f>
      </c>
      <c r="AB26" s="32">
        <f>IF('[1]production'!F28=0,"",IF(ISNUMBER('[1]production'!F28),'[1]production'!F28*#REF!,":"))</f>
      </c>
      <c r="AC26" s="32" t="e">
        <f>IF(G26=0,Z26,G26*#REF!)</f>
        <v>#REF!</v>
      </c>
    </row>
    <row r="27" spans="1:29" ht="12" customHeight="1">
      <c r="A27" s="127" t="str">
        <f>'[1]table2 (v)'!B33</f>
        <v>02.5/3</v>
      </c>
      <c r="B27" s="131" t="s">
        <v>32</v>
      </c>
      <c r="C27" s="129">
        <v>40.2</v>
      </c>
      <c r="D27" s="129">
        <f t="shared" si="1"/>
        <v>1.53</v>
      </c>
      <c r="E27" s="129">
        <v>61.5</v>
      </c>
      <c r="F27" s="129">
        <f t="shared" si="2"/>
        <v>1.48</v>
      </c>
      <c r="G27" s="129">
        <v>91.2</v>
      </c>
      <c r="H27" s="5">
        <f>IF(C27+E27+G27=0,,1)</f>
        <v>1</v>
      </c>
      <c r="I27" s="7">
        <f>'[2]qu-dynam (eaa)'!K27*'[2]pr-dynam (eaa)'!K27*0.001</f>
        <v>42.4</v>
      </c>
      <c r="J27" s="7">
        <f>'[4] '!$C$288</f>
        <v>0</v>
      </c>
      <c r="K27" s="7">
        <f>'[4] '!$C$289</f>
        <v>0</v>
      </c>
      <c r="L27" s="7">
        <f>'[2]qu-dynam (eaa)'!L27*'[2]pr-dynam (eaa)'!L27*0.001</f>
        <v>71.6</v>
      </c>
      <c r="M27" s="7">
        <f>'[4] '!$D$288</f>
        <v>0</v>
      </c>
      <c r="N27" s="7">
        <f>'[4] '!$D$289</f>
        <v>0</v>
      </c>
      <c r="O27" s="33">
        <f>IF(L27=0,,'[1]production'!D29/L27)</f>
        <v>0.65</v>
      </c>
      <c r="P27" s="31"/>
      <c r="R27" s="32" t="e">
        <f>IF(I27=0,IF(ISNUMBER('[4] '!$F$276),"",":"),I27*#REF!)</f>
        <v>#REF!</v>
      </c>
      <c r="S27" s="32">
        <f>IF(J27=0,"",IF(NOT(ISNUMBER(J27)),":",J27*#REF!))</f>
      </c>
      <c r="T27" s="32">
        <f>IF(K27=0,"",IF(NOT(ISNUMBER(K27)),":",K27*#REF!))</f>
      </c>
      <c r="U27" s="32" t="e">
        <f>IF(C27=0,R27,C27*#REF!)</f>
        <v>#REF!</v>
      </c>
      <c r="V27" s="32" t="e">
        <f>IF(L27=0,IF(ISNUMBER('[4] '!$G$276),"",":"),L27*#REF!)</f>
        <v>#REF!</v>
      </c>
      <c r="W27" s="32">
        <f>IF(M27=0,"",IF(NOT(ISNUMBER(M27)),":",M27*#REF!))</f>
      </c>
      <c r="X27" s="32">
        <f>IF(N27=0,"",IF(NOT(ISNUMBER(N27)),":",N27*#REF!))</f>
      </c>
      <c r="Y27" s="32" t="e">
        <f>IF(E27=0,V27,E27*#REF!)</f>
        <v>#REF!</v>
      </c>
      <c r="Z27" s="32" t="e">
        <f>IF('[1]production'!D29=0,IF(ISNUMBER('[4] '!$H$276),"",":"),'[1]production'!D29*#REF!)</f>
        <v>#REF!</v>
      </c>
      <c r="AA27" s="32">
        <f>IF('[1]production'!E29=0,"",IF(ISNUMBER('[1]production'!E29),'[1]production'!E29*#REF!,":"))</f>
      </c>
      <c r="AB27" s="32">
        <f>IF('[1]production'!F29=0,"",IF(ISNUMBER('[1]production'!F29),'[1]production'!F29*#REF!,":"))</f>
      </c>
      <c r="AC27" s="32" t="e">
        <f>IF(G27=0,Z27,G27*#REF!)</f>
        <v>#REF!</v>
      </c>
    </row>
    <row r="28" spans="1:29" ht="12" customHeight="1">
      <c r="A28" s="127" t="str">
        <f>'[1]table2 (v)'!B34</f>
        <v>03</v>
      </c>
      <c r="B28" s="128" t="s">
        <v>35</v>
      </c>
      <c r="C28" s="129">
        <v>164.4</v>
      </c>
      <c r="D28" s="129">
        <f t="shared" si="1"/>
        <v>1.08</v>
      </c>
      <c r="E28" s="129">
        <v>177.8</v>
      </c>
      <c r="F28" s="129">
        <f t="shared" si="2"/>
        <v>1.51</v>
      </c>
      <c r="G28" s="129">
        <v>268.1</v>
      </c>
      <c r="I28" s="7"/>
      <c r="J28" s="7"/>
      <c r="K28" s="7"/>
      <c r="L28" s="7"/>
      <c r="M28" s="7"/>
      <c r="N28" s="7"/>
      <c r="O28" s="33"/>
      <c r="P28" s="31"/>
      <c r="R28" s="32" t="e">
        <f aca="true" t="shared" si="7" ref="R28:AC28">IF(SUM(R29:R31)=0,IF(COUNTIF(R29:R31,":")&gt;0,":",""),SUM(R29:R31))</f>
        <v>#REF!</v>
      </c>
      <c r="S28" s="32">
        <f t="shared" si="7"/>
      </c>
      <c r="T28" s="32">
        <f t="shared" si="7"/>
      </c>
      <c r="U28" s="32" t="e">
        <f t="shared" si="7"/>
        <v>#REF!</v>
      </c>
      <c r="V28" s="32" t="e">
        <f t="shared" si="7"/>
        <v>#REF!</v>
      </c>
      <c r="W28" s="32">
        <f t="shared" si="7"/>
      </c>
      <c r="X28" s="32">
        <f t="shared" si="7"/>
      </c>
      <c r="Y28" s="32" t="e">
        <f t="shared" si="7"/>
        <v>#REF!</v>
      </c>
      <c r="Z28" s="32" t="e">
        <f t="shared" si="7"/>
        <v>#REF!</v>
      </c>
      <c r="AA28" s="32">
        <f t="shared" si="7"/>
      </c>
      <c r="AB28" s="32">
        <f t="shared" si="7"/>
      </c>
      <c r="AC28" s="32" t="e">
        <f t="shared" si="7"/>
        <v>#REF!</v>
      </c>
    </row>
    <row r="29" spans="1:29" ht="12" customHeight="1">
      <c r="A29" s="127" t="str">
        <f>'[1]table2 (v)'!B35</f>
        <v>03.1</v>
      </c>
      <c r="B29" s="130" t="s">
        <v>36</v>
      </c>
      <c r="C29" s="129">
        <v>22.5</v>
      </c>
      <c r="D29" s="129">
        <f t="shared" si="1"/>
        <v>0.94</v>
      </c>
      <c r="E29" s="129">
        <v>21.2</v>
      </c>
      <c r="F29" s="129">
        <f t="shared" si="2"/>
        <v>1.52</v>
      </c>
      <c r="G29" s="129">
        <v>32.2</v>
      </c>
      <c r="H29" s="5">
        <f>IF(C29+E29+G29=0,,1)</f>
        <v>1</v>
      </c>
      <c r="I29" s="7">
        <f>'[2]qu-dynam (eaa)'!K29*'[2]pr-dynam (eaa)'!K29*0.001</f>
        <v>35.2</v>
      </c>
      <c r="J29" s="7">
        <f>'[4] '!$C$303</f>
        <v>0</v>
      </c>
      <c r="K29" s="7">
        <f>'[4] '!$C$304</f>
        <v>0</v>
      </c>
      <c r="L29" s="7">
        <f>'[2]qu-dynam (eaa)'!L29*'[2]pr-dynam (eaa)'!L29*0.001</f>
        <v>18.8</v>
      </c>
      <c r="M29" s="7">
        <f>'[4] '!$D$303</f>
        <v>0</v>
      </c>
      <c r="N29" s="7">
        <f>'[4] '!$D$304</f>
        <v>0</v>
      </c>
      <c r="O29" s="33">
        <f>IF(L29=0,,'[1]production'!D31/L29)</f>
        <v>1.23</v>
      </c>
      <c r="P29" s="31"/>
      <c r="R29" s="32" t="e">
        <f>IF(I29=0,IF(ISNUMBER('[4] '!$F$291),"",":"),I29*#REF!)</f>
        <v>#REF!</v>
      </c>
      <c r="S29" s="32">
        <f>IF(J29=0,"",IF(NOT(ISNUMBER(J29)),":",J29*#REF!))</f>
      </c>
      <c r="T29" s="32">
        <f>IF(K29=0,"",IF(NOT(ISNUMBER(K29)),":",K29*#REF!))</f>
      </c>
      <c r="U29" s="32" t="e">
        <f>IF(C29=0,R29,C29*#REF!)</f>
        <v>#REF!</v>
      </c>
      <c r="V29" s="32" t="e">
        <f>IF(L29=0,IF(ISNUMBER('[4] '!$G$291),"",":"),L29*#REF!)</f>
        <v>#REF!</v>
      </c>
      <c r="W29" s="32">
        <f>IF(M29=0,"",IF(NOT(ISNUMBER(M29)),":",M29*#REF!))</f>
      </c>
      <c r="X29" s="32">
        <f>IF(N29=0,"",IF(NOT(ISNUMBER(N29)),":",N29*#REF!))</f>
      </c>
      <c r="Y29" s="32" t="e">
        <f>IF(E29=0,V29,E29*#REF!)</f>
        <v>#REF!</v>
      </c>
      <c r="Z29" s="32" t="e">
        <f>IF('[1]production'!D31=0,IF(ISNUMBER('[4] '!$H$291),"",":"),'[1]production'!D31*#REF!)</f>
        <v>#REF!</v>
      </c>
      <c r="AA29" s="32">
        <f>IF('[1]production'!E31=0,"",IF(ISNUMBER('[1]production'!E31),'[1]production'!E31*#REF!,":"))</f>
      </c>
      <c r="AB29" s="32">
        <f>IF('[1]production'!F31=0,"",IF(ISNUMBER('[1]production'!F31),'[1]production'!F31*#REF!,":"))</f>
      </c>
      <c r="AC29" s="32" t="e">
        <f>IF(G29=0,Z29,G29*#REF!)</f>
        <v>#REF!</v>
      </c>
    </row>
    <row r="30" spans="1:29" ht="12" customHeight="1">
      <c r="A30" s="127" t="str">
        <f>'[1]table2 (v)'!B36</f>
        <v>03.2</v>
      </c>
      <c r="B30" s="130" t="s">
        <v>37</v>
      </c>
      <c r="C30" s="129">
        <v>2.3</v>
      </c>
      <c r="D30" s="129">
        <f t="shared" si="1"/>
        <v>0.78</v>
      </c>
      <c r="E30" s="129">
        <v>1.8</v>
      </c>
      <c r="F30" s="129">
        <f t="shared" si="2"/>
        <v>1.44</v>
      </c>
      <c r="G30" s="129">
        <v>2.6</v>
      </c>
      <c r="H30" s="5">
        <f>IF(C30+E30+G30=0,,1)</f>
        <v>1</v>
      </c>
      <c r="I30" s="7">
        <f>'[2]qu-dynam (eaa)'!K30*'[2]pr-dynam (eaa)'!K30*0.001</f>
        <v>1.8</v>
      </c>
      <c r="J30" s="7">
        <f>'[4] '!$C$318</f>
        <v>0</v>
      </c>
      <c r="K30" s="7">
        <f>'[4] '!$C$319</f>
        <v>0</v>
      </c>
      <c r="L30" s="7">
        <f>'[2]qu-dynam (eaa)'!L30*'[2]pr-dynam (eaa)'!L30*0.001</f>
        <v>1.9</v>
      </c>
      <c r="M30" s="7">
        <f>'[4] '!$D$318</f>
        <v>0</v>
      </c>
      <c r="N30" s="7">
        <f>'[4] '!$D$319</f>
        <v>0</v>
      </c>
      <c r="O30" s="33">
        <f>IF(L30=0,,'[1]production'!D32/L30)</f>
        <v>1.03</v>
      </c>
      <c r="P30" s="31"/>
      <c r="R30" s="32" t="e">
        <f>IF(I30=0,IF(ISNUMBER('[4] '!$F$306),"",":"),I30*#REF!)</f>
        <v>#REF!</v>
      </c>
      <c r="S30" s="32">
        <f>IF(J30=0,"",IF(NOT(ISNUMBER(J30)),":",J30*#REF!))</f>
      </c>
      <c r="T30" s="32">
        <f>IF(K30=0,"",IF(NOT(ISNUMBER(K30)),":",K30*#REF!))</f>
      </c>
      <c r="U30" s="32" t="e">
        <f>IF(C30=0,R30,C30*#REF!)</f>
        <v>#REF!</v>
      </c>
      <c r="V30" s="32" t="e">
        <f>IF(L30=0,IF(ISNUMBER('[4] '!$G$306),"",":"),L30*#REF!)</f>
        <v>#REF!</v>
      </c>
      <c r="W30" s="32">
        <f>IF(M30=0,"",IF(NOT(ISNUMBER(M30)),":",M30*#REF!))</f>
      </c>
      <c r="X30" s="32">
        <f>IF(N30=0,"",IF(NOT(ISNUMBER(N30)),":",N30*#REF!))</f>
      </c>
      <c r="Y30" s="32" t="e">
        <f>IF(E30=0,V30,E30*#REF!)</f>
        <v>#REF!</v>
      </c>
      <c r="Z30" s="32" t="e">
        <f>IF('[1]production'!D32=0,IF(ISNUMBER('[4] '!$H$306),"",":"),'[1]production'!D32*#REF!)</f>
        <v>#REF!</v>
      </c>
      <c r="AA30" s="32">
        <f>IF('[1]production'!E32=0,"",IF(ISNUMBER('[1]production'!E32),'[1]production'!E32*#REF!,":"))</f>
      </c>
      <c r="AB30" s="32">
        <f>IF('[1]production'!F32=0,"",IF(ISNUMBER('[1]production'!F32),'[1]production'!F32*#REF!,":"))</f>
      </c>
      <c r="AC30" s="32" t="e">
        <f>IF(G30=0,Z30,G30*#REF!)</f>
        <v>#REF!</v>
      </c>
    </row>
    <row r="31" spans="1:29" ht="12" customHeight="1">
      <c r="A31" s="127" t="str">
        <f>'[1]table2 (v)'!B37</f>
        <v>03.3</v>
      </c>
      <c r="B31" s="130" t="s">
        <v>38</v>
      </c>
      <c r="C31" s="129">
        <v>139.6</v>
      </c>
      <c r="D31" s="129">
        <f t="shared" si="1"/>
        <v>1.11</v>
      </c>
      <c r="E31" s="129">
        <v>154.8</v>
      </c>
      <c r="F31" s="129">
        <f t="shared" si="2"/>
        <v>1.51</v>
      </c>
      <c r="G31" s="129">
        <v>233.3</v>
      </c>
      <c r="H31" s="5">
        <f>IF(C31+E31+G31=0,,1)</f>
        <v>1</v>
      </c>
      <c r="I31" s="7">
        <f>'[2]qu-dynam (eaa)'!K31*'[2]pr-dynam (eaa)'!K31*0.001</f>
        <v>163.9</v>
      </c>
      <c r="J31" s="7">
        <f>'[4] '!$C$348</f>
        <v>0</v>
      </c>
      <c r="K31" s="7">
        <f>'[4] '!$C$349</f>
        <v>0</v>
      </c>
      <c r="L31" s="7">
        <f>'[2]qu-dynam (eaa)'!L31*'[2]pr-dynam (eaa)'!L31*0.001</f>
        <v>124.1</v>
      </c>
      <c r="M31" s="7">
        <f>'[4] '!$D$348</f>
        <v>0</v>
      </c>
      <c r="N31" s="7">
        <f>'[4] '!$D$349</f>
        <v>0</v>
      </c>
      <c r="O31" s="33">
        <f>IF(L31=0,,'[1]production'!D33/L31)</f>
        <v>0.96</v>
      </c>
      <c r="P31" s="31"/>
      <c r="R31" s="32" t="e">
        <f>IF(I31=0,IF(ISNUMBER('[4] '!$F$336),"",":"),I31*#REF!)</f>
        <v>#REF!</v>
      </c>
      <c r="S31" s="32">
        <f>IF(J31=0,"",IF(NOT(ISNUMBER(J31)),":",J31*#REF!))</f>
      </c>
      <c r="T31" s="32">
        <f>IF(K31=0,"",IF(NOT(ISNUMBER(K31)),":",K31*#REF!))</f>
      </c>
      <c r="U31" s="32" t="e">
        <f>IF(C31=0,R31,C31*#REF!)</f>
        <v>#REF!</v>
      </c>
      <c r="V31" s="32" t="e">
        <f>IF(L31=0,IF(ISNUMBER('[4] '!$G$336),"",":"),L31*#REF!)</f>
        <v>#REF!</v>
      </c>
      <c r="W31" s="32">
        <f>IF(M31=0,"",IF(NOT(ISNUMBER(M31)),":",M31*#REF!))</f>
      </c>
      <c r="X31" s="32">
        <f>IF(N31=0,"",IF(NOT(ISNUMBER(N31)),":",N31*#REF!))</f>
      </c>
      <c r="Y31" s="32" t="e">
        <f>IF(E31=0,V31,E31*#REF!)</f>
        <v>#REF!</v>
      </c>
      <c r="Z31" s="32" t="e">
        <f>IF('[1]production'!D33=0,IF(ISNUMBER('[4] '!$H$336),"",":"),'[1]production'!D33*#REF!)</f>
        <v>#REF!</v>
      </c>
      <c r="AA31" s="32">
        <f>IF('[1]production'!E33=0,"",IF(ISNUMBER('[1]production'!E33),'[1]production'!E33*#REF!,":"))</f>
      </c>
      <c r="AB31" s="32">
        <f>IF('[1]production'!F33=0,"",IF(ISNUMBER('[1]production'!F33),'[1]production'!F33*#REF!,":"))</f>
      </c>
      <c r="AC31" s="32" t="e">
        <f>IF(G31=0,Z31,G31*#REF!)</f>
        <v>#REF!</v>
      </c>
    </row>
    <row r="32" spans="1:29" ht="12" customHeight="1">
      <c r="A32" s="127" t="str">
        <f>'[1]table2 (v)'!B38</f>
        <v>04</v>
      </c>
      <c r="B32" s="128" t="s">
        <v>39</v>
      </c>
      <c r="C32" s="129">
        <v>996.9</v>
      </c>
      <c r="D32" s="129">
        <f t="shared" si="1"/>
        <v>0.86</v>
      </c>
      <c r="E32" s="129">
        <v>853.5</v>
      </c>
      <c r="F32" s="129">
        <f t="shared" si="2"/>
        <v>1.23</v>
      </c>
      <c r="G32" s="129">
        <v>1052.5</v>
      </c>
      <c r="I32" s="7"/>
      <c r="J32" s="7"/>
      <c r="K32" s="7"/>
      <c r="L32" s="7"/>
      <c r="M32" s="7"/>
      <c r="N32" s="7"/>
      <c r="O32" s="33"/>
      <c r="P32" s="31"/>
      <c r="R32" s="32" t="e">
        <f aca="true" t="shared" si="8" ref="R32:AC32">IF(SUM(R34:R36)=0,IF(COUNTIF(R34:R36,":")&gt;0,":",""),SUM(R34:R36))</f>
        <v>#REF!</v>
      </c>
      <c r="S32" s="32">
        <f t="shared" si="8"/>
      </c>
      <c r="T32" s="32">
        <f t="shared" si="8"/>
      </c>
      <c r="U32" s="32" t="e">
        <f t="shared" si="8"/>
        <v>#REF!</v>
      </c>
      <c r="V32" s="32" t="e">
        <f t="shared" si="8"/>
        <v>#REF!</v>
      </c>
      <c r="W32" s="32">
        <f t="shared" si="8"/>
      </c>
      <c r="X32" s="32">
        <f t="shared" si="8"/>
      </c>
      <c r="Y32" s="32" t="e">
        <f t="shared" si="8"/>
        <v>#REF!</v>
      </c>
      <c r="Z32" s="32" t="e">
        <f t="shared" si="8"/>
        <v>#REF!</v>
      </c>
      <c r="AA32" s="32">
        <f t="shared" si="8"/>
      </c>
      <c r="AB32" s="32">
        <f t="shared" si="8"/>
      </c>
      <c r="AC32" s="32" t="e">
        <f t="shared" si="8"/>
        <v>#REF!</v>
      </c>
    </row>
    <row r="33" spans="1:29" ht="12" customHeight="1">
      <c r="A33" s="127" t="str">
        <f>'[1]table2 (v)'!B39</f>
        <v>04.1</v>
      </c>
      <c r="B33" s="130" t="s">
        <v>40</v>
      </c>
      <c r="C33" s="129">
        <v>906.5</v>
      </c>
      <c r="D33" s="129">
        <f t="shared" si="1"/>
        <v>0.85</v>
      </c>
      <c r="E33" s="129">
        <v>770.8</v>
      </c>
      <c r="F33" s="129">
        <f t="shared" si="2"/>
        <v>1.21</v>
      </c>
      <c r="G33" s="129">
        <v>936.1</v>
      </c>
      <c r="H33" s="5">
        <f aca="true" t="shared" si="9" ref="H33:H39">IF(C33+E33+G33=0,,1)</f>
        <v>1</v>
      </c>
      <c r="I33" s="7"/>
      <c r="J33" s="7"/>
      <c r="K33" s="7"/>
      <c r="L33" s="7"/>
      <c r="M33" s="7"/>
      <c r="N33" s="7"/>
      <c r="O33" s="33"/>
      <c r="P33" s="31"/>
      <c r="R33" s="32" t="e">
        <f aca="true" t="shared" si="10" ref="R33:AC33">IF(SUM(R34:R35)=0,IF(COUNTIF(R34:R35,":")&gt;0,":",""),SUM(R34:R35))</f>
        <v>#REF!</v>
      </c>
      <c r="S33" s="32">
        <f t="shared" si="10"/>
      </c>
      <c r="T33" s="32">
        <f t="shared" si="10"/>
      </c>
      <c r="U33" s="32" t="e">
        <f t="shared" si="10"/>
        <v>#REF!</v>
      </c>
      <c r="V33" s="32" t="e">
        <f t="shared" si="10"/>
        <v>#REF!</v>
      </c>
      <c r="W33" s="32">
        <f t="shared" si="10"/>
      </c>
      <c r="X33" s="32">
        <f t="shared" si="10"/>
      </c>
      <c r="Y33" s="32" t="e">
        <f t="shared" si="10"/>
        <v>#REF!</v>
      </c>
      <c r="Z33" s="32" t="e">
        <f t="shared" si="10"/>
        <v>#REF!</v>
      </c>
      <c r="AA33" s="32">
        <f t="shared" si="10"/>
      </c>
      <c r="AB33" s="32">
        <f t="shared" si="10"/>
      </c>
      <c r="AC33" s="32" t="e">
        <f t="shared" si="10"/>
        <v>#REF!</v>
      </c>
    </row>
    <row r="34" spans="1:29" ht="12" customHeight="1">
      <c r="A34" s="127" t="str">
        <f>'[1]table2 (v)'!B41</f>
        <v>04.1/2</v>
      </c>
      <c r="B34" s="131" t="s">
        <v>41</v>
      </c>
      <c r="C34" s="129">
        <v>169.6</v>
      </c>
      <c r="D34" s="129">
        <f t="shared" si="1"/>
        <v>0.95</v>
      </c>
      <c r="E34" s="129">
        <v>161.6</v>
      </c>
      <c r="F34" s="129">
        <f t="shared" si="2"/>
        <v>1.03</v>
      </c>
      <c r="G34" s="129">
        <v>166.7</v>
      </c>
      <c r="H34" s="5">
        <f t="shared" si="9"/>
        <v>1</v>
      </c>
      <c r="I34" s="7">
        <f>'[2]qu-dynam (eaa)'!K34*'[2]pr-dynam (eaa)'!K34*0.001</f>
        <v>170.3</v>
      </c>
      <c r="J34" s="7">
        <f>'[4] '!$C$378</f>
        <v>0</v>
      </c>
      <c r="K34" s="7">
        <f>'[4] '!$C$379</f>
        <v>0</v>
      </c>
      <c r="L34" s="7">
        <f>'[2]qu-dynam (eaa)'!L34*'[2]pr-dynam (eaa)'!L34*0.001</f>
        <v>167.8</v>
      </c>
      <c r="M34" s="7">
        <f>'[4] '!$D$378</f>
        <v>0</v>
      </c>
      <c r="N34" s="7">
        <f>'[4] '!$D$379</f>
        <v>0</v>
      </c>
      <c r="O34" s="33">
        <f>IF(L34=0,,'[1]production'!D37/L34)</f>
        <v>0.92</v>
      </c>
      <c r="P34" s="31"/>
      <c r="R34" s="32" t="e">
        <f>IF(I34=0,IF(ISNUMBER('[4] '!$F$366),"",":"),I34*#REF!)</f>
        <v>#REF!</v>
      </c>
      <c r="S34" s="32">
        <f>IF(J34=0,"",IF(NOT(ISNUMBER(J34)),":",J34*#REF!))</f>
      </c>
      <c r="T34" s="32">
        <f>IF(K34=0,"",IF(NOT(ISNUMBER(K34)),":",K34*#REF!))</f>
      </c>
      <c r="U34" s="32" t="e">
        <f>IF(C34=0,R34,C34*#REF!)</f>
        <v>#REF!</v>
      </c>
      <c r="V34" s="32" t="e">
        <f>IF(L34=0,IF(ISNUMBER('[4] '!$G$366),"",":"),L34*#REF!)</f>
        <v>#REF!</v>
      </c>
      <c r="W34" s="32">
        <f>IF(M34=0,"",IF(NOT(ISNUMBER(M34)),":",M34*#REF!))</f>
      </c>
      <c r="X34" s="32">
        <f>IF(N34=0,"",IF(NOT(ISNUMBER(N34)),":",N34*#REF!))</f>
      </c>
      <c r="Y34" s="32" t="e">
        <f>IF(E34=0,V34,E34*#REF!)</f>
        <v>#REF!</v>
      </c>
      <c r="Z34" s="32" t="e">
        <f>IF('[1]production'!D37=0,IF(ISNUMBER('[4] '!$H$366),"",":"),'[1]production'!D37*#REF!)</f>
        <v>#REF!</v>
      </c>
      <c r="AA34" s="32">
        <f>IF('[1]production'!E37=0,"",IF(ISNUMBER('[1]production'!E37),'[1]production'!E37*#REF!,":"))</f>
      </c>
      <c r="AB34" s="32">
        <f>IF('[1]production'!F37=0,"",IF(ISNUMBER('[1]production'!F37),'[1]production'!F37*#REF!,":"))</f>
      </c>
      <c r="AC34" s="32" t="e">
        <f>IF(G34=0,Z34,G34*#REF!)</f>
        <v>#REF!</v>
      </c>
    </row>
    <row r="35" spans="1:29" ht="12" customHeight="1">
      <c r="A35" s="127" t="str">
        <f>'[1]table2 (v)'!B42</f>
        <v>04.1/3</v>
      </c>
      <c r="B35" s="131" t="s">
        <v>42</v>
      </c>
      <c r="C35" s="129">
        <v>736.9</v>
      </c>
      <c r="D35" s="129">
        <f t="shared" si="1"/>
        <v>0.83</v>
      </c>
      <c r="E35" s="129">
        <v>609.2</v>
      </c>
      <c r="F35" s="129">
        <f t="shared" si="2"/>
        <v>1.26</v>
      </c>
      <c r="G35" s="129">
        <v>769.4</v>
      </c>
      <c r="H35" s="5">
        <f t="shared" si="9"/>
        <v>1</v>
      </c>
      <c r="I35" s="7">
        <f>'[2]qu-dynam (eaa)'!K35*'[2]pr-dynam (eaa)'!K35*0.001</f>
        <v>730.6</v>
      </c>
      <c r="J35" s="7">
        <f>'[4] '!$C$393</f>
        <v>0</v>
      </c>
      <c r="K35" s="7">
        <f>'[4] '!$C$394</f>
        <v>0</v>
      </c>
      <c r="L35" s="7">
        <f>'[2]qu-dynam (eaa)'!L35*'[2]pr-dynam (eaa)'!L35*0.001</f>
        <v>626</v>
      </c>
      <c r="M35" s="7">
        <f>'[4] '!$D$393</f>
        <v>0</v>
      </c>
      <c r="N35" s="7">
        <f>'[4] '!$D$394</f>
        <v>0</v>
      </c>
      <c r="O35" s="33">
        <f>IF(L35=0,,'[1]production'!D38/L35)</f>
        <v>1.11</v>
      </c>
      <c r="P35" s="31"/>
      <c r="R35" s="32" t="e">
        <f>IF(I35=0,IF(ISNUMBER('[4] '!$F$381),"",":"),I35*#REF!)</f>
        <v>#REF!</v>
      </c>
      <c r="S35" s="32">
        <f>IF(J35=0,"",IF(NOT(ISNUMBER(J35)),":",J35*#REF!))</f>
      </c>
      <c r="T35" s="32">
        <f>IF(K35=0,"",IF(NOT(ISNUMBER(K35)),":",K35*#REF!))</f>
      </c>
      <c r="U35" s="32" t="e">
        <f>IF(C35=0,R35,C35*#REF!)</f>
        <v>#REF!</v>
      </c>
      <c r="V35" s="32" t="e">
        <f>IF(L35=0,IF(ISNUMBER('[4] '!$G$381),"",":"),L35*#REF!)</f>
        <v>#REF!</v>
      </c>
      <c r="W35" s="32">
        <f>IF(M35=0,"",IF(NOT(ISNUMBER(M35)),":",M35*#REF!))</f>
      </c>
      <c r="X35" s="32">
        <f>IF(N35=0,"",IF(NOT(ISNUMBER(N35)),":",N35*#REF!))</f>
      </c>
      <c r="Y35" s="32" t="e">
        <f>IF(E35=0,V35,E35*#REF!)</f>
        <v>#REF!</v>
      </c>
      <c r="Z35" s="32" t="e">
        <f>IF('[1]production'!D38=0,IF(ISNUMBER('[4] '!$H$381),"",":"),'[1]production'!D38*#REF!)</f>
        <v>#REF!</v>
      </c>
      <c r="AA35" s="32">
        <f>IF('[1]production'!E38=0,"",IF(ISNUMBER('[1]production'!E38),'[1]production'!E38*#REF!,":"))</f>
      </c>
      <c r="AB35" s="32">
        <f>IF('[1]production'!F38=0,"",IF(ISNUMBER('[1]production'!F38),'[1]production'!F38*#REF!,":"))</f>
      </c>
      <c r="AC35" s="32" t="e">
        <f>IF(G35=0,Z35,G35*#REF!)</f>
        <v>#REF!</v>
      </c>
    </row>
    <row r="36" spans="1:29" ht="12" customHeight="1">
      <c r="A36" s="127" t="str">
        <f>'[1]table2 (v)'!B43</f>
        <v>04.2</v>
      </c>
      <c r="B36" s="130" t="s">
        <v>43</v>
      </c>
      <c r="C36" s="129">
        <v>90.4</v>
      </c>
      <c r="D36" s="129">
        <f t="shared" si="1"/>
        <v>0.91</v>
      </c>
      <c r="E36" s="129">
        <v>82.7</v>
      </c>
      <c r="F36" s="129">
        <f t="shared" si="2"/>
        <v>1.41</v>
      </c>
      <c r="G36" s="129">
        <v>116.4</v>
      </c>
      <c r="H36" s="5">
        <f t="shared" si="9"/>
        <v>1</v>
      </c>
      <c r="I36" s="7"/>
      <c r="J36" s="7"/>
      <c r="K36" s="7"/>
      <c r="L36" s="7"/>
      <c r="M36" s="7"/>
      <c r="N36" s="7"/>
      <c r="O36" s="33"/>
      <c r="P36" s="31"/>
      <c r="R36" s="32" t="e">
        <f aca="true" t="shared" si="11" ref="R36:AC36">IF(SUM(R37:R39)=0,IF(COUNTIF(R37:R39,":")&gt;0,":",""),SUM(R37:R39))</f>
        <v>#REF!</v>
      </c>
      <c r="S36" s="32">
        <f t="shared" si="11"/>
      </c>
      <c r="T36" s="32">
        <f t="shared" si="11"/>
      </c>
      <c r="U36" s="32" t="e">
        <f t="shared" si="11"/>
        <v>#REF!</v>
      </c>
      <c r="V36" s="32" t="e">
        <f t="shared" si="11"/>
        <v>#REF!</v>
      </c>
      <c r="W36" s="32">
        <f t="shared" si="11"/>
      </c>
      <c r="X36" s="32">
        <f t="shared" si="11"/>
      </c>
      <c r="Y36" s="32" t="e">
        <f t="shared" si="11"/>
        <v>#REF!</v>
      </c>
      <c r="Z36" s="32" t="e">
        <f t="shared" si="11"/>
        <v>#REF!</v>
      </c>
      <c r="AA36" s="32">
        <f t="shared" si="11"/>
      </c>
      <c r="AB36" s="32">
        <f t="shared" si="11"/>
      </c>
      <c r="AC36" s="32" t="e">
        <f t="shared" si="11"/>
        <v>#REF!</v>
      </c>
    </row>
    <row r="37" spans="1:29" ht="12" customHeight="1">
      <c r="A37" s="127" t="str">
        <f>'[1]table2 (v)'!B44</f>
        <v>04.2/1</v>
      </c>
      <c r="B37" s="131" t="s">
        <v>44</v>
      </c>
      <c r="C37" s="129">
        <v>89.9</v>
      </c>
      <c r="D37" s="129">
        <f t="shared" si="1"/>
        <v>0.91</v>
      </c>
      <c r="E37" s="129">
        <v>82</v>
      </c>
      <c r="F37" s="129">
        <f t="shared" si="2"/>
        <v>1.41</v>
      </c>
      <c r="G37" s="129">
        <v>115.8</v>
      </c>
      <c r="H37" s="5">
        <f t="shared" si="9"/>
        <v>1</v>
      </c>
      <c r="I37" s="7">
        <f>'[2]qu-dynam (eaa)'!K36*'[2]pr-dynam (eaa)'!K36*0.001</f>
        <v>148.8</v>
      </c>
      <c r="J37" s="7">
        <f>'[4] '!$C$408</f>
        <v>0</v>
      </c>
      <c r="K37" s="7">
        <f>'[4] '!$C$409</f>
        <v>0</v>
      </c>
      <c r="L37" s="7">
        <f>'[2]qu-dynam (eaa)'!L36*'[2]pr-dynam (eaa)'!L36*0.001</f>
        <v>149.5</v>
      </c>
      <c r="M37" s="7">
        <f>'[4] '!$D$408</f>
        <v>0</v>
      </c>
      <c r="N37" s="7">
        <f>'[4] '!$D$409</f>
        <v>0</v>
      </c>
      <c r="O37" s="33">
        <f>IF(L37=0,,'[1]production'!D40/L37)</f>
        <v>0.75</v>
      </c>
      <c r="P37" s="31"/>
      <c r="R37" s="32" t="e">
        <f>IF(I37=0,IF(ISNUMBER('[4] '!$F$396),"",":"),I37*#REF!)</f>
        <v>#REF!</v>
      </c>
      <c r="S37" s="32">
        <f>IF(J37=0,"",IF(NOT(ISNUMBER(J37)),":",J37*#REF!))</f>
      </c>
      <c r="T37" s="32">
        <f>IF(K37=0,"",IF(NOT(ISNUMBER(K37)),":",K37*#REF!))</f>
      </c>
      <c r="U37" s="32" t="e">
        <f>IF(C37=0,R37,C37*#REF!)</f>
        <v>#REF!</v>
      </c>
      <c r="V37" s="32" t="e">
        <f>IF(L37=0,IF(ISNUMBER('[4] '!$G$396),"",":"),L37*#REF!)</f>
        <v>#REF!</v>
      </c>
      <c r="W37" s="32">
        <f>IF(M37=0,"",IF(NOT(ISNUMBER(M37)),":",M37*#REF!))</f>
      </c>
      <c r="X37" s="32">
        <f>IF(N37=0,"",IF(NOT(ISNUMBER(N37)),":",N37*#REF!))</f>
      </c>
      <c r="Y37" s="32" t="e">
        <f>IF(E37=0,V37,E37*#REF!)</f>
        <v>#REF!</v>
      </c>
      <c r="Z37" s="32" t="e">
        <f>IF('[1]production'!D40=0,IF(ISNUMBER('[4] '!$H$396),"",":"),'[1]production'!D40*#REF!)</f>
        <v>#REF!</v>
      </c>
      <c r="AA37" s="32">
        <f>IF('[1]production'!E40=0,"",IF(ISNUMBER('[1]production'!E40),'[1]production'!E40*#REF!,":"))</f>
      </c>
      <c r="AB37" s="32">
        <f>IF('[1]production'!F40=0,"",IF(ISNUMBER('[1]production'!F40),'[1]production'!F40*#REF!,":"))</f>
      </c>
      <c r="AC37" s="32" t="e">
        <f>IF(G37=0,Z37,G37*#REF!)</f>
        <v>#REF!</v>
      </c>
    </row>
    <row r="38" spans="1:29" ht="24" customHeight="1">
      <c r="A38" s="127" t="str">
        <f>'[1]table2 (v)'!B45</f>
        <v>04.2/2</v>
      </c>
      <c r="B38" s="132" t="s">
        <v>45</v>
      </c>
      <c r="C38" s="129">
        <v>0.2</v>
      </c>
      <c r="D38" s="129">
        <f t="shared" si="1"/>
        <v>3.5</v>
      </c>
      <c r="E38" s="129">
        <v>0.7</v>
      </c>
      <c r="F38" s="129">
        <f t="shared" si="2"/>
        <v>0.86</v>
      </c>
      <c r="G38" s="129">
        <v>0.6</v>
      </c>
      <c r="H38" s="5">
        <f t="shared" si="9"/>
        <v>1</v>
      </c>
      <c r="I38" s="7">
        <f>'[2]qu-dynam (eaa)'!K37*'[2]pr-dynam (eaa)'!K37*0.001</f>
        <v>0.4</v>
      </c>
      <c r="J38" s="7">
        <f>'[4] '!$C$423</f>
        <v>0</v>
      </c>
      <c r="K38" s="7">
        <f>'[4] '!$C$424</f>
        <v>0</v>
      </c>
      <c r="L38" s="7">
        <f>'[2]qu-dynam (eaa)'!L37*'[2]pr-dynam (eaa)'!L37*0.001</f>
        <v>0.2</v>
      </c>
      <c r="M38" s="7">
        <f>'[4] '!$D$423</f>
        <v>0</v>
      </c>
      <c r="N38" s="7">
        <f>'[4] '!$D$424</f>
        <v>0</v>
      </c>
      <c r="O38" s="33">
        <f>IF(L38=0,,'[1]production'!D41/L38)</f>
        <v>1.15</v>
      </c>
      <c r="P38" s="31"/>
      <c r="R38" s="32" t="e">
        <f>IF(I38=0,IF(ISNUMBER('[4] '!$F$411),"",":"),I38*#REF!)</f>
        <v>#REF!</v>
      </c>
      <c r="S38" s="32">
        <f>IF(J38=0,"",IF(NOT(ISNUMBER(J38)),":",J38*#REF!))</f>
      </c>
      <c r="T38" s="32">
        <f>IF(K38=0,"",IF(NOT(ISNUMBER(K38)),":",K38*#REF!))</f>
      </c>
      <c r="U38" s="32" t="e">
        <f>IF(C38=0,R38,C38*#REF!)</f>
        <v>#REF!</v>
      </c>
      <c r="V38" s="32" t="e">
        <f>IF(L38=0,IF(ISNUMBER('[4] '!$G$411),"",":"),L38*#REF!)</f>
        <v>#REF!</v>
      </c>
      <c r="W38" s="32">
        <f>IF(M38=0,"",IF(NOT(ISNUMBER(M38)),":",M38*#REF!))</f>
      </c>
      <c r="X38" s="32">
        <f>IF(N38=0,"",IF(NOT(ISNUMBER(N38)),":",N38*#REF!))</f>
      </c>
      <c r="Y38" s="32" t="e">
        <f>IF(E38=0,V38,E38*#REF!)</f>
        <v>#REF!</v>
      </c>
      <c r="Z38" s="32" t="e">
        <f>IF('[1]production'!D41=0,IF(ISNUMBER('[4] '!$H$411),"",":"),'[1]production'!D41*#REF!)</f>
        <v>#REF!</v>
      </c>
      <c r="AA38" s="32">
        <f>IF('[1]production'!E41=0,"",IF(ISNUMBER('[1]production'!E41),'[1]production'!E41*#REF!,":"))</f>
      </c>
      <c r="AB38" s="32">
        <f>IF('[1]production'!F41=0,"",IF(ISNUMBER('[1]production'!F41),'[1]production'!F41*#REF!,":"))</f>
      </c>
      <c r="AC38" s="32" t="e">
        <f>IF(G38=0,Z38,G38*#REF!)</f>
        <v>#REF!</v>
      </c>
    </row>
    <row r="39" spans="1:29" ht="12" customHeight="1">
      <c r="A39" s="127" t="str">
        <f>'[1]table2 (v)'!B46</f>
        <v>04.2/3</v>
      </c>
      <c r="B39" s="131" t="s">
        <v>46</v>
      </c>
      <c r="C39" s="129">
        <v>0.3</v>
      </c>
      <c r="D39" s="129">
        <f t="shared" si="1"/>
        <v>0</v>
      </c>
      <c r="E39" s="129">
        <v>0</v>
      </c>
      <c r="F39" s="129"/>
      <c r="G39" s="129">
        <v>0</v>
      </c>
      <c r="H39" s="5">
        <f t="shared" si="9"/>
        <v>1</v>
      </c>
      <c r="I39" s="7">
        <f>'[4] '!$F$432*'[4] '!$F$430*0.001</f>
        <v>0.2</v>
      </c>
      <c r="J39" s="7">
        <f>'[4] '!$C$430</f>
        <v>0</v>
      </c>
      <c r="K39" s="7">
        <f>'[4] '!$C$431</f>
        <v>0</v>
      </c>
      <c r="L39" s="7">
        <f>'[4] '!$G$432*'[4] '!$G$430*0.001</f>
        <v>0.2</v>
      </c>
      <c r="M39" s="7">
        <f>'[4] '!$D$430</f>
        <v>0</v>
      </c>
      <c r="N39" s="7">
        <f>'[4] '!$D$431</f>
        <v>0</v>
      </c>
      <c r="O39" s="33">
        <f>IF(L39=0,,'[1]production'!D42/L39)</f>
        <v>1.2</v>
      </c>
      <c r="P39" s="31"/>
      <c r="R39" s="32" t="e">
        <f>IF(I39=0,IF(ISNUMBER('[4] '!$F$426),"",":"),I39*#REF!)</f>
        <v>#REF!</v>
      </c>
      <c r="S39" s="32">
        <f>IF(J39=0,"",IF(NOT(ISNUMBER(J39)),":",J39*#REF!))</f>
      </c>
      <c r="T39" s="32">
        <f>IF(K39=0,"",IF(NOT(ISNUMBER(K39)),":",K39*#REF!))</f>
      </c>
      <c r="U39" s="32" t="e">
        <f>IF(C39=0,R39,C39*#REF!)</f>
        <v>#REF!</v>
      </c>
      <c r="V39" s="32" t="e">
        <f>IF(L39=0,IF(ISNUMBER('[4] '!$G$426),"",":"),L39*#REF!)</f>
        <v>#REF!</v>
      </c>
      <c r="W39" s="32">
        <f>IF(M39=0,"",IF(NOT(ISNUMBER(M39)),":",M39*#REF!))</f>
      </c>
      <c r="X39" s="32">
        <f>IF(N39=0,"",IF(NOT(ISNUMBER(N39)),":",N39*#REF!))</f>
      </c>
      <c r="Y39" s="32" t="e">
        <f>IF(E39=0,V39,E39*#REF!)</f>
        <v>#REF!</v>
      </c>
      <c r="Z39" s="32" t="e">
        <f>IF('[1]production'!D42=0,IF(ISNUMBER('[4] '!$H$426),"",":"),'[1]production'!D42*#REF!)</f>
        <v>#REF!</v>
      </c>
      <c r="AA39" s="32">
        <f>IF('[1]production'!E42=0,"",IF(ISNUMBER('[1]production'!E42),'[1]production'!E42*#REF!,":"))</f>
      </c>
      <c r="AB39" s="32">
        <f>IF('[1]production'!F42=0,"",IF(ISNUMBER('[1]production'!F42),'[1]production'!F42*#REF!,":"))</f>
      </c>
      <c r="AC39" s="32" t="e">
        <f>IF(G39=0,Z39,G39*#REF!)</f>
        <v>#REF!</v>
      </c>
    </row>
    <row r="40" spans="1:29" ht="12" customHeight="1">
      <c r="A40" s="127" t="str">
        <f>'[1]table2 (v)'!B47</f>
        <v>05</v>
      </c>
      <c r="B40" s="128" t="s">
        <v>47</v>
      </c>
      <c r="C40" s="129">
        <v>160.9</v>
      </c>
      <c r="D40" s="129">
        <f t="shared" si="1"/>
        <v>0.62</v>
      </c>
      <c r="E40" s="129">
        <v>100.3</v>
      </c>
      <c r="F40" s="129">
        <f t="shared" si="2"/>
        <v>0.76</v>
      </c>
      <c r="G40" s="129">
        <v>75.8</v>
      </c>
      <c r="I40" s="7">
        <f>'[2]qu-dynam (eaa)'!K39*'[2]pr-dynam (eaa)'!K39*0.001</f>
        <v>157.3</v>
      </c>
      <c r="J40" s="7">
        <f>'[4] '!$C$445</f>
        <v>0</v>
      </c>
      <c r="K40" s="7">
        <f>'[4] '!$C$446</f>
        <v>0</v>
      </c>
      <c r="L40" s="7">
        <f>'[2]qu-dynam (eaa)'!L39*'[2]pr-dynam (eaa)'!L39*0.001</f>
        <v>174.6</v>
      </c>
      <c r="M40" s="7">
        <f>'[4] '!$D$445</f>
        <v>0</v>
      </c>
      <c r="N40" s="7">
        <f>'[4] '!$D$446</f>
        <v>0</v>
      </c>
      <c r="O40" s="33">
        <f>IF(L40=0,,'[1]production'!D43/L40)</f>
        <v>0.67</v>
      </c>
      <c r="P40" s="31"/>
      <c r="R40" s="32" t="e">
        <f>IF(I40=0,IF(ISNUMBER('[4] '!$F$433),"",":"),I40*#REF!)</f>
        <v>#REF!</v>
      </c>
      <c r="S40" s="32">
        <f>IF(J40=0,"",IF(NOT(ISNUMBER(J40)),":",J40*#REF!))</f>
      </c>
      <c r="T40" s="32">
        <f>IF(K40=0,"",IF(NOT(ISNUMBER(K40)),":",K40*#REF!))</f>
      </c>
      <c r="U40" s="32" t="e">
        <f>IF(C40=0,R40,C40*#REF!)</f>
        <v>#REF!</v>
      </c>
      <c r="V40" s="32" t="e">
        <f>IF(L40=0,IF(ISNUMBER('[4] '!$G$433),"",":"),L40*#REF!)</f>
        <v>#REF!</v>
      </c>
      <c r="W40" s="32">
        <f>IF(M40=0,"",IF(NOT(ISNUMBER(M40)),":",M40*#REF!))</f>
      </c>
      <c r="X40" s="32">
        <f>IF(N40=0,"",IF(NOT(ISNUMBER(N40)),":",N40*#REF!))</f>
      </c>
      <c r="Y40" s="32" t="e">
        <f>IF(E40=0,V40,E40*#REF!)</f>
        <v>#REF!</v>
      </c>
      <c r="Z40" s="32" t="e">
        <f>IF('[1]production'!D43=0,IF(ISNUMBER('[4] '!$H$433),"",":"),'[1]production'!D43*#REF!)</f>
        <v>#REF!</v>
      </c>
      <c r="AA40" s="32">
        <f>IF('[1]production'!E43=0,"",IF(ISNUMBER('[1]production'!E43),'[1]production'!E43*#REF!,":"))</f>
      </c>
      <c r="AB40" s="32">
        <f>IF('[1]production'!F43=0,"",IF(ISNUMBER('[1]production'!F43),'[1]production'!F43*#REF!,":"))</f>
      </c>
      <c r="AC40" s="32" t="e">
        <f>IF(G40=0,Z40,G40*#REF!)</f>
        <v>#REF!</v>
      </c>
    </row>
    <row r="41" spans="1:29" ht="12" customHeight="1">
      <c r="A41" s="127" t="str">
        <f>'[1]table2 (v)'!B48</f>
        <v>06</v>
      </c>
      <c r="B41" s="128" t="s">
        <v>48</v>
      </c>
      <c r="C41" s="129">
        <v>466.2</v>
      </c>
      <c r="D41" s="129">
        <f t="shared" si="1"/>
        <v>0.9</v>
      </c>
      <c r="E41" s="129">
        <v>421.7</v>
      </c>
      <c r="F41" s="129">
        <f t="shared" si="2"/>
        <v>0.91</v>
      </c>
      <c r="G41" s="129">
        <v>385.8</v>
      </c>
      <c r="I41" s="7"/>
      <c r="J41" s="7"/>
      <c r="K41" s="7"/>
      <c r="L41" s="7"/>
      <c r="M41" s="7"/>
      <c r="N41" s="7"/>
      <c r="O41" s="33"/>
      <c r="P41" s="31"/>
      <c r="R41" s="32" t="e">
        <f>IF(SUM(R43:R46,#REF!,R47,#REF!)=0,IF(COUNTIF(R43:R49,":")&gt;0,":",""),SUM(R43:R46,#REF!,R47,#REF!))</f>
        <v>#REF!</v>
      </c>
      <c r="S41" s="32" t="e">
        <f>IF(SUM(S43:S46,#REF!,S47,#REF!)=0,IF(COUNTIF(S43:S49,":")&gt;0,":",""),SUM(S43:S46,#REF!,S47,#REF!))</f>
        <v>#REF!</v>
      </c>
      <c r="T41" s="32" t="e">
        <f>IF(SUM(T43:T46,#REF!,T47,#REF!)=0,IF(COUNTIF(T43:T49,":")&gt;0,":",""),SUM(T43:T46,#REF!,T47,#REF!))</f>
        <v>#REF!</v>
      </c>
      <c r="U41" s="32" t="e">
        <f>IF(SUM(U43:U46,#REF!,U47,#REF!)=0,IF(COUNTIF(U43:U49,":")&gt;0,":",""),SUM(U43:U46,#REF!,U47,#REF!))</f>
        <v>#REF!</v>
      </c>
      <c r="V41" s="32" t="e">
        <f>IF(SUM(V43:V46,#REF!,V47,#REF!)=0,IF(COUNTIF(V43:V49,":")&gt;0,":",""),SUM(V43:V46,#REF!,V47,#REF!))</f>
        <v>#REF!</v>
      </c>
      <c r="W41" s="32" t="e">
        <f>IF(SUM(W43:W46,#REF!,W47,#REF!)=0,IF(COUNTIF(W43:W49,":")&gt;0,":",""),SUM(W43:W46,#REF!,W47,#REF!))</f>
        <v>#REF!</v>
      </c>
      <c r="X41" s="32" t="e">
        <f>IF(SUM(X43:X46,#REF!,X47,#REF!)=0,IF(COUNTIF(X43:X49,":")&gt;0,":",""),SUM(X43:X46,#REF!,X47,#REF!))</f>
        <v>#REF!</v>
      </c>
      <c r="Y41" s="32" t="e">
        <f>IF(SUM(Y43:Y46,#REF!,Y47,#REF!)=0,IF(COUNTIF(Y43:Y49,":")&gt;0,":",""),SUM(Y43:Y46,#REF!,Y47,#REF!))</f>
        <v>#REF!</v>
      </c>
      <c r="Z41" s="32" t="e">
        <f>IF(SUM(Z43:Z46,#REF!,Z47,#REF!)=0,IF(COUNTIF(Z43:Z49,":")&gt;0,":",""),SUM(Z43:Z46,#REF!,Z47,#REF!))</f>
        <v>#REF!</v>
      </c>
      <c r="AA41" s="32" t="e">
        <f>IF(SUM(AA43:AA46,#REF!,AA47,#REF!)=0,IF(COUNTIF(AA43:AA49,":")&gt;0,":",""),SUM(AA43:AA46,#REF!,AA47,#REF!))</f>
        <v>#REF!</v>
      </c>
      <c r="AB41" s="32" t="e">
        <f>IF(SUM(AB43:AB46,#REF!,AB47,#REF!)=0,IF(COUNTIF(AB43:AB49,":")&gt;0,":",""),SUM(AB43:AB46,#REF!,AB47,#REF!))</f>
        <v>#REF!</v>
      </c>
      <c r="AC41" s="32" t="e">
        <f>IF(SUM(AC43:AC46,#REF!,AC47,#REF!)=0,IF(COUNTIF(AC43:AC49,":")&gt;0,":",""),SUM(AC43:AC46,#REF!,AC47,#REF!))</f>
        <v>#REF!</v>
      </c>
    </row>
    <row r="42" spans="1:29" ht="12" customHeight="1">
      <c r="A42" s="127" t="str">
        <f>'[1]table2 (v)'!B49</f>
        <v>06.1</v>
      </c>
      <c r="B42" s="130" t="s">
        <v>49</v>
      </c>
      <c r="C42" s="129">
        <v>259.9</v>
      </c>
      <c r="D42" s="129">
        <f t="shared" si="1"/>
        <v>0.69</v>
      </c>
      <c r="E42" s="129">
        <v>179.8</v>
      </c>
      <c r="F42" s="129">
        <f t="shared" si="2"/>
        <v>0.79</v>
      </c>
      <c r="G42" s="129">
        <v>141.3</v>
      </c>
      <c r="H42" s="5">
        <f aca="true" t="shared" si="12" ref="H42:H49">IF(C42+E42+G42=0,,1)</f>
        <v>1</v>
      </c>
      <c r="I42" s="7"/>
      <c r="J42" s="7"/>
      <c r="K42" s="7"/>
      <c r="L42" s="7"/>
      <c r="M42" s="7"/>
      <c r="N42" s="7"/>
      <c r="O42" s="33"/>
      <c r="P42" s="31"/>
      <c r="R42" s="32" t="e">
        <f aca="true" t="shared" si="13" ref="R42:AC42">IF(SUM(R43:R46)=0,IF(COUNTIF(R43:R46,":")&gt;0,":",""),SUM(R43:R46))</f>
        <v>#REF!</v>
      </c>
      <c r="S42" s="32">
        <f t="shared" si="13"/>
      </c>
      <c r="T42" s="32">
        <f t="shared" si="13"/>
      </c>
      <c r="U42" s="32" t="e">
        <f t="shared" si="13"/>
        <v>#REF!</v>
      </c>
      <c r="V42" s="32" t="e">
        <f t="shared" si="13"/>
        <v>#REF!</v>
      </c>
      <c r="W42" s="32">
        <f t="shared" si="13"/>
      </c>
      <c r="X42" s="32">
        <f t="shared" si="13"/>
      </c>
      <c r="Y42" s="32" t="e">
        <f t="shared" si="13"/>
        <v>#REF!</v>
      </c>
      <c r="Z42" s="32" t="e">
        <f t="shared" si="13"/>
        <v>#REF!</v>
      </c>
      <c r="AA42" s="32">
        <f t="shared" si="13"/>
      </c>
      <c r="AB42" s="32">
        <f t="shared" si="13"/>
      </c>
      <c r="AC42" s="32" t="e">
        <f t="shared" si="13"/>
        <v>#REF!</v>
      </c>
    </row>
    <row r="43" spans="1:29" ht="12" customHeight="1">
      <c r="A43" s="127" t="str">
        <f>'[1]table2 (v)'!B50</f>
        <v>06.1/1</v>
      </c>
      <c r="B43" s="131" t="s">
        <v>50</v>
      </c>
      <c r="C43" s="129">
        <v>70.4</v>
      </c>
      <c r="D43" s="129">
        <f t="shared" si="1"/>
        <v>0.63</v>
      </c>
      <c r="E43" s="129">
        <v>44.1</v>
      </c>
      <c r="F43" s="129">
        <f t="shared" si="2"/>
        <v>0.56</v>
      </c>
      <c r="G43" s="129">
        <v>24.6</v>
      </c>
      <c r="H43" s="5">
        <f t="shared" si="12"/>
        <v>1</v>
      </c>
      <c r="I43" s="7">
        <f>'[2]qu-dynam (eaa)'!K41*'[2]pr-dynam (eaa)'!K41*0.001</f>
        <v>43.4</v>
      </c>
      <c r="J43" s="7">
        <f>'[4] '!$C$460</f>
        <v>0</v>
      </c>
      <c r="K43" s="7">
        <f>'[4] '!$C$461</f>
        <v>0</v>
      </c>
      <c r="L43" s="7">
        <f>'[2]qu-dynam (eaa)'!L41*'[2]pr-dynam (eaa)'!L41*0.001</f>
        <v>37.4</v>
      </c>
      <c r="M43" s="7">
        <f>'[4] '!$D$460</f>
        <v>0</v>
      </c>
      <c r="N43" s="7">
        <f>'[4] '!$D$461</f>
        <v>0</v>
      </c>
      <c r="O43" s="33">
        <f>IF(L43=0,,'[1]production'!D46/L43)</f>
        <v>1.58</v>
      </c>
      <c r="P43" s="31"/>
      <c r="R43" s="32" t="e">
        <f>IF(I43=0,IF(ISNUMBER('[4] '!$F$448),"",":"),I43*#REF!)</f>
        <v>#REF!</v>
      </c>
      <c r="S43" s="32">
        <f>IF(J43=0,"",IF(NOT(ISNUMBER(J43)),":",J43*#REF!))</f>
      </c>
      <c r="T43" s="32">
        <f>IF(K43=0,"",IF(NOT(ISNUMBER(K43)),":",K43*#REF!))</f>
      </c>
      <c r="U43" s="32" t="e">
        <f>IF(C43=0,R43,C43*#REF!)</f>
        <v>#REF!</v>
      </c>
      <c r="V43" s="32" t="e">
        <f>IF(L43=0,IF(ISNUMBER('[4] '!$G$448),"",":"),L43*#REF!)</f>
        <v>#REF!</v>
      </c>
      <c r="W43" s="32">
        <f>IF(M43=0,"",IF(NOT(ISNUMBER(M43)),":",M43*#REF!))</f>
      </c>
      <c r="X43" s="32">
        <f>IF(N43=0,"",IF(NOT(ISNUMBER(N43)),":",N43*#REF!))</f>
      </c>
      <c r="Y43" s="32" t="e">
        <f>IF(E43=0,V43,E43*#REF!)</f>
        <v>#REF!</v>
      </c>
      <c r="Z43" s="32" t="e">
        <f>IF('[1]production'!D46=0,IF(ISNUMBER('[4] '!$H$448),"",":"),'[1]production'!D46*#REF!)</f>
        <v>#REF!</v>
      </c>
      <c r="AA43" s="32">
        <f>IF('[1]production'!E46=0,"",IF(ISNUMBER('[1]production'!E46),'[1]production'!E46*#REF!,":"))</f>
      </c>
      <c r="AB43" s="32">
        <f>IF('[1]production'!F46=0,"",IF(ISNUMBER('[1]production'!F46),'[1]production'!F46*#REF!,":"))</f>
      </c>
      <c r="AC43" s="32" t="e">
        <f>IF(G43=0,Z43,G43*#REF!)</f>
        <v>#REF!</v>
      </c>
    </row>
    <row r="44" spans="1:29" ht="12" customHeight="1">
      <c r="A44" s="127" t="str">
        <f>'[1]table2 (v)'!B51</f>
        <v>06.1/2</v>
      </c>
      <c r="B44" s="131" t="s">
        <v>51</v>
      </c>
      <c r="C44" s="129">
        <v>19.7</v>
      </c>
      <c r="D44" s="129">
        <f t="shared" si="1"/>
        <v>1.11</v>
      </c>
      <c r="E44" s="129">
        <v>21.8</v>
      </c>
      <c r="F44" s="129">
        <f t="shared" si="2"/>
        <v>0.07</v>
      </c>
      <c r="G44" s="129">
        <v>1.6</v>
      </c>
      <c r="H44" s="5">
        <f t="shared" si="12"/>
        <v>1</v>
      </c>
      <c r="I44" s="7">
        <f>'[2]qu-dynam (eaa)'!K42*'[2]pr-dynam (eaa)'!K42*0.001</f>
        <v>16</v>
      </c>
      <c r="J44" s="7">
        <f>'[4] '!$C$475</f>
        <v>0</v>
      </c>
      <c r="K44" s="7">
        <f>'[4] '!$C$476</f>
        <v>0</v>
      </c>
      <c r="L44" s="7">
        <f>'[2]qu-dynam (eaa)'!L42*'[2]pr-dynam (eaa)'!L42*0.001</f>
        <v>12.1</v>
      </c>
      <c r="M44" s="7">
        <f>'[4] '!$D$475</f>
        <v>0</v>
      </c>
      <c r="N44" s="7">
        <f>'[4] '!$D$476</f>
        <v>0</v>
      </c>
      <c r="O44" s="33">
        <f>IF(L44=0,,'[1]production'!D47/L44)</f>
        <v>1.4</v>
      </c>
      <c r="P44" s="31"/>
      <c r="R44" s="32" t="e">
        <f>IF(I44=0,IF(ISNUMBER('[4] '!$F$463),"",":"),I44*#REF!)</f>
        <v>#REF!</v>
      </c>
      <c r="S44" s="32">
        <f>IF(J44=0,"",IF(NOT(ISNUMBER(J44)),":",J44*#REF!))</f>
      </c>
      <c r="T44" s="32">
        <f>IF(K44=0,"",IF(NOT(ISNUMBER(K44)),":",K44*#REF!))</f>
      </c>
      <c r="U44" s="32" t="e">
        <f>IF(C44=0,R44,C44*#REF!)</f>
        <v>#REF!</v>
      </c>
      <c r="V44" s="32" t="e">
        <f>IF(L44=0,IF(ISNUMBER('[4] '!$G$463),"",":"),L44*#REF!)</f>
        <v>#REF!</v>
      </c>
      <c r="W44" s="32">
        <f>IF(M44=0,"",IF(NOT(ISNUMBER(M44)),":",M44*#REF!))</f>
      </c>
      <c r="X44" s="32">
        <f>IF(N44=0,"",IF(NOT(ISNUMBER(N44)),":",N44*#REF!))</f>
      </c>
      <c r="Y44" s="32" t="e">
        <f>IF(E44=0,V44,E44*#REF!)</f>
        <v>#REF!</v>
      </c>
      <c r="Z44" s="32" t="e">
        <f>IF('[1]production'!D47=0,IF(ISNUMBER('[4] '!$H$463),"",":"),'[1]production'!D47*#REF!)</f>
        <v>#REF!</v>
      </c>
      <c r="AA44" s="32">
        <f>IF('[1]production'!E47=0,"",IF(ISNUMBER('[1]production'!E47),'[1]production'!E47*#REF!,":"))</f>
      </c>
      <c r="AB44" s="32">
        <f>IF('[1]production'!F47=0,"",IF(ISNUMBER('[1]production'!F47),'[1]production'!F47*#REF!,":"))</f>
      </c>
      <c r="AC44" s="32" t="e">
        <f>IF(G44=0,Z44,G44*#REF!)</f>
        <v>#REF!</v>
      </c>
    </row>
    <row r="45" spans="1:29" ht="12" customHeight="1">
      <c r="A45" s="127" t="str">
        <f>'[1]table2 (v)'!B52</f>
        <v>06.1/3</v>
      </c>
      <c r="B45" s="131" t="s">
        <v>52</v>
      </c>
      <c r="C45" s="129">
        <v>41.5</v>
      </c>
      <c r="D45" s="129">
        <f t="shared" si="1"/>
        <v>0.47</v>
      </c>
      <c r="E45" s="129">
        <v>19.6</v>
      </c>
      <c r="F45" s="129">
        <f t="shared" si="2"/>
        <v>0.34</v>
      </c>
      <c r="G45" s="129">
        <v>6.6</v>
      </c>
      <c r="H45" s="5">
        <f t="shared" si="12"/>
        <v>1</v>
      </c>
      <c r="I45" s="7">
        <f>'[2]qu-dynam (eaa)'!K43*'[2]pr-dynam (eaa)'!K43*0.001</f>
        <v>26.4</v>
      </c>
      <c r="J45" s="7">
        <f>'[4] '!$C$490</f>
        <v>0</v>
      </c>
      <c r="K45" s="7">
        <f>'[4] '!$C$491</f>
        <v>0</v>
      </c>
      <c r="L45" s="7">
        <f>'[2]qu-dynam (eaa)'!L43*'[2]pr-dynam (eaa)'!L43*0.001</f>
        <v>24.6</v>
      </c>
      <c r="M45" s="7">
        <f>'[4] '!$D$490</f>
        <v>0</v>
      </c>
      <c r="N45" s="7">
        <f>'[4] '!$D$491</f>
        <v>0</v>
      </c>
      <c r="O45" s="33">
        <f>IF(L45=0,,'[1]production'!D48/L45)</f>
        <v>1.34</v>
      </c>
      <c r="P45" s="31"/>
      <c r="R45" s="32" t="e">
        <f>IF(I45=0,IF(ISNUMBER('[4] '!$F$478),"",":"),I45*#REF!)</f>
        <v>#REF!</v>
      </c>
      <c r="S45" s="32">
        <f>IF(J45=0,"",IF(NOT(ISNUMBER(J45)),":",J45*#REF!))</f>
      </c>
      <c r="T45" s="32">
        <f>IF(K45=0,"",IF(NOT(ISNUMBER(K45)),":",K45*#REF!))</f>
      </c>
      <c r="U45" s="32" t="e">
        <f>IF(C45=0,R45,C45*#REF!)</f>
        <v>#REF!</v>
      </c>
      <c r="V45" s="32" t="e">
        <f>IF(L45=0,IF(ISNUMBER('[4] '!$G$478),"",":"),L45*#REF!)</f>
        <v>#REF!</v>
      </c>
      <c r="W45" s="32">
        <f>IF(M45=0,"",IF(NOT(ISNUMBER(M45)),":",M45*#REF!))</f>
      </c>
      <c r="X45" s="32">
        <f>IF(N45=0,"",IF(NOT(ISNUMBER(N45)),":",N45*#REF!))</f>
      </c>
      <c r="Y45" s="32" t="e">
        <f>IF(E45=0,V45,E45*#REF!)</f>
        <v>#REF!</v>
      </c>
      <c r="Z45" s="32" t="e">
        <f>IF('[1]production'!D48=0,IF(ISNUMBER('[4] '!$H$478),"",":"),'[1]production'!D48*#REF!)</f>
        <v>#REF!</v>
      </c>
      <c r="AA45" s="32">
        <f>IF('[1]production'!E48=0,"",IF(ISNUMBER('[1]production'!E48),'[1]production'!E48*#REF!,":"))</f>
      </c>
      <c r="AB45" s="32">
        <f>IF('[1]production'!F48=0,"",IF(ISNUMBER('[1]production'!F48),'[1]production'!F48*#REF!,":"))</f>
      </c>
      <c r="AC45" s="32" t="e">
        <f>IF(G45=0,Z45,G45*#REF!)</f>
        <v>#REF!</v>
      </c>
    </row>
    <row r="46" spans="1:29" ht="12" customHeight="1">
      <c r="A46" s="127" t="str">
        <f>'[1]table2 (v)'!B53</f>
        <v>06.1/4</v>
      </c>
      <c r="B46" s="131" t="s">
        <v>53</v>
      </c>
      <c r="C46" s="129">
        <v>128.3</v>
      </c>
      <c r="D46" s="129">
        <f t="shared" si="1"/>
        <v>0.73</v>
      </c>
      <c r="E46" s="129">
        <v>94.3</v>
      </c>
      <c r="F46" s="129">
        <f t="shared" si="2"/>
        <v>1.15</v>
      </c>
      <c r="G46" s="129">
        <v>108.5</v>
      </c>
      <c r="H46" s="5">
        <f t="shared" si="12"/>
        <v>1</v>
      </c>
      <c r="I46" s="7">
        <f>'[2]qu-dynam (eaa)'!K44*'[2]pr-dynam (eaa)'!K44*0.001</f>
        <v>98.7</v>
      </c>
      <c r="J46" s="7">
        <f>'[4] '!$C$505</f>
        <v>0</v>
      </c>
      <c r="K46" s="7">
        <f>'[4] '!$C$506</f>
        <v>0</v>
      </c>
      <c r="L46" s="7">
        <f>'[2]qu-dynam (eaa)'!L44*'[2]pr-dynam (eaa)'!L44*0.001</f>
        <v>98.3</v>
      </c>
      <c r="M46" s="7">
        <f>'[4] '!$D$505</f>
        <v>0</v>
      </c>
      <c r="N46" s="7">
        <f>'[4] '!$D$506</f>
        <v>0</v>
      </c>
      <c r="O46" s="33">
        <f>IF(L46=0,,'[1]production'!D49/L46)</f>
        <v>1.03</v>
      </c>
      <c r="P46" s="31"/>
      <c r="R46" s="32" t="e">
        <f>IF(I46=0,IF(ISNUMBER('[4] '!$F$493),"",":"),I46*#REF!)</f>
        <v>#REF!</v>
      </c>
      <c r="S46" s="32">
        <f>IF(J46=0,"",IF(NOT(ISNUMBER(J46)),":",J46*#REF!))</f>
      </c>
      <c r="T46" s="32">
        <f>IF(K46=0,"",IF(NOT(ISNUMBER(K46)),":",K46*#REF!))</f>
      </c>
      <c r="U46" s="32" t="e">
        <f>IF(C46=0,R46,C46*#REF!)</f>
        <v>#REF!</v>
      </c>
      <c r="V46" s="32" t="e">
        <f>IF(L46=0,IF(ISNUMBER('[4] '!$G$493),"",":"),L46*#REF!)</f>
        <v>#REF!</v>
      </c>
      <c r="W46" s="32">
        <f>IF(M46=0,"",IF(NOT(ISNUMBER(M46)),":",M46*#REF!))</f>
      </c>
      <c r="X46" s="32">
        <f>IF(N46=0,"",IF(NOT(ISNUMBER(N46)),":",N46*#REF!))</f>
      </c>
      <c r="Y46" s="32" t="e">
        <f>IF(E46=0,V46,E46*#REF!)</f>
        <v>#REF!</v>
      </c>
      <c r="Z46" s="32" t="e">
        <f>IF('[1]production'!D49=0,IF(ISNUMBER('[4] '!$H$493),"",":"),'[1]production'!D49*#REF!)</f>
        <v>#REF!</v>
      </c>
      <c r="AA46" s="32">
        <f>IF('[1]production'!E49=0,"",IF(ISNUMBER('[1]production'!E49),'[1]production'!E49*#REF!,":"))</f>
      </c>
      <c r="AB46" s="32">
        <f>IF('[1]production'!F49=0,"",IF(ISNUMBER('[1]production'!F49),'[1]production'!F49*#REF!,":"))</f>
      </c>
      <c r="AC46" s="32" t="e">
        <f>IF(G46=0,Z46,G46*#REF!)</f>
        <v>#REF!</v>
      </c>
    </row>
    <row r="47" spans="1:29" ht="12" customHeight="1">
      <c r="A47" s="127" t="str">
        <f>'[1]table2 (v)'!B60</f>
        <v>06.4</v>
      </c>
      <c r="B47" s="130" t="s">
        <v>54</v>
      </c>
      <c r="C47" s="129">
        <v>206.3</v>
      </c>
      <c r="D47" s="129">
        <f t="shared" si="1"/>
        <v>1.17</v>
      </c>
      <c r="E47" s="129">
        <v>241.9</v>
      </c>
      <c r="F47" s="129">
        <f t="shared" si="2"/>
        <v>1.01</v>
      </c>
      <c r="G47" s="129">
        <v>244.5</v>
      </c>
      <c r="H47" s="5">
        <f t="shared" si="12"/>
        <v>1</v>
      </c>
      <c r="I47" s="7"/>
      <c r="J47" s="7"/>
      <c r="K47" s="7"/>
      <c r="L47" s="7"/>
      <c r="M47" s="7"/>
      <c r="N47" s="7"/>
      <c r="O47" s="33"/>
      <c r="P47" s="31"/>
      <c r="R47" s="32" t="e">
        <f aca="true" t="shared" si="14" ref="R47:AC47">IF(SUM(R48:R49)=0,IF(COUNTIF(R48:R49,":")&gt;0,":",""),SUM(R48:R49))</f>
        <v>#REF!</v>
      </c>
      <c r="S47" s="32">
        <f t="shared" si="14"/>
      </c>
      <c r="T47" s="32">
        <f t="shared" si="14"/>
      </c>
      <c r="U47" s="32" t="e">
        <f t="shared" si="14"/>
        <v>#REF!</v>
      </c>
      <c r="V47" s="32" t="e">
        <f t="shared" si="14"/>
        <v>#REF!</v>
      </c>
      <c r="W47" s="32">
        <f t="shared" si="14"/>
      </c>
      <c r="X47" s="32">
        <f t="shared" si="14"/>
      </c>
      <c r="Y47" s="32" t="e">
        <f t="shared" si="14"/>
        <v>#REF!</v>
      </c>
      <c r="Z47" s="32" t="e">
        <f t="shared" si="14"/>
        <v>#REF!</v>
      </c>
      <c r="AA47" s="32">
        <f t="shared" si="14"/>
      </c>
      <c r="AB47" s="32">
        <f t="shared" si="14"/>
      </c>
      <c r="AC47" s="32" t="e">
        <f t="shared" si="14"/>
        <v>#REF!</v>
      </c>
    </row>
    <row r="48" spans="1:29" ht="12" customHeight="1">
      <c r="A48" s="127" t="str">
        <f>'[1]table2 (v)'!B61</f>
        <v>06.4/1</v>
      </c>
      <c r="B48" s="131" t="s">
        <v>55</v>
      </c>
      <c r="C48" s="129">
        <v>53.4</v>
      </c>
      <c r="D48" s="129">
        <f t="shared" si="1"/>
        <v>0.89</v>
      </c>
      <c r="E48" s="129">
        <v>47.6</v>
      </c>
      <c r="F48" s="129">
        <f t="shared" si="2"/>
        <v>0.71</v>
      </c>
      <c r="G48" s="129">
        <v>33.9</v>
      </c>
      <c r="H48" s="5">
        <f t="shared" si="12"/>
        <v>1</v>
      </c>
      <c r="I48" s="7">
        <f>'[2]qu-dynam (eaa)'!K52*'[2]pr-dynam (eaa)'!K52*0.001</f>
        <v>15</v>
      </c>
      <c r="J48" s="7">
        <f>'[4] '!$C$595</f>
        <v>0</v>
      </c>
      <c r="K48" s="7">
        <f>'[4] '!$C$596</f>
        <v>0</v>
      </c>
      <c r="L48" s="7">
        <f>'[2]qu-dynam (eaa)'!L52*'[2]pr-dynam (eaa)'!L52*0.001</f>
        <v>13.8</v>
      </c>
      <c r="M48" s="7">
        <f>'[4] '!$D$595</f>
        <v>0</v>
      </c>
      <c r="N48" s="7">
        <f>'[4] '!$D$596</f>
        <v>0</v>
      </c>
      <c r="O48" s="33">
        <f>IF(L48=0,,'[1]production'!D57/L48)</f>
        <v>1.21</v>
      </c>
      <c r="P48" s="31"/>
      <c r="R48" s="32" t="e">
        <f>IF(I48=0,IF(ISNUMBER('[4] '!$F$583),"",":"),I48*#REF!)</f>
        <v>#REF!</v>
      </c>
      <c r="S48" s="32">
        <f>IF(J48=0,"",IF(NOT(ISNUMBER(J48)),":",J48*#REF!))</f>
      </c>
      <c r="T48" s="32">
        <f>IF(K48=0,"",IF(NOT(ISNUMBER(K48)),":",K48*#REF!))</f>
      </c>
      <c r="U48" s="32" t="e">
        <f>IF(C48=0,R48,C48*#REF!)</f>
        <v>#REF!</v>
      </c>
      <c r="V48" s="32" t="e">
        <f>IF(L48=0,IF(ISNUMBER('[4] '!$G$583),"",":"),L48*#REF!)</f>
        <v>#REF!</v>
      </c>
      <c r="W48" s="32">
        <f>IF(M48=0,"",IF(NOT(ISNUMBER(M48)),":",M48*#REF!))</f>
      </c>
      <c r="X48" s="32">
        <f>IF(N48=0,"",IF(NOT(ISNUMBER(N48)),":",N48*#REF!))</f>
      </c>
      <c r="Y48" s="32" t="e">
        <f>IF(E48=0,V48,E48*#REF!)</f>
        <v>#REF!</v>
      </c>
      <c r="Z48" s="32" t="e">
        <f>IF('[1]production'!D57=0,IF(ISNUMBER('[4] '!$H$583),"",":"),'[1]production'!D57*#REF!)</f>
        <v>#REF!</v>
      </c>
      <c r="AA48" s="32">
        <f>IF('[1]production'!E57=0,"",IF(ISNUMBER('[1]production'!E57),'[1]production'!E57*#REF!,":"))</f>
      </c>
      <c r="AB48" s="32">
        <f>IF('[1]production'!F57=0,"",IF(ISNUMBER('[1]production'!F57),'[1]production'!F57*#REF!,":"))</f>
      </c>
      <c r="AC48" s="32" t="e">
        <f>IF(G48=0,Z48,G48*#REF!)</f>
        <v>#REF!</v>
      </c>
    </row>
    <row r="49" spans="1:29" ht="12" customHeight="1">
      <c r="A49" s="127" t="str">
        <f>'[1]table2 (v)'!B62</f>
        <v>06.4/2</v>
      </c>
      <c r="B49" s="131" t="s">
        <v>56</v>
      </c>
      <c r="C49" s="129">
        <v>152.9</v>
      </c>
      <c r="D49" s="129">
        <f t="shared" si="1"/>
        <v>1.27</v>
      </c>
      <c r="E49" s="129">
        <v>194.3</v>
      </c>
      <c r="F49" s="129">
        <f t="shared" si="2"/>
        <v>1.08</v>
      </c>
      <c r="G49" s="129">
        <v>210.6</v>
      </c>
      <c r="H49" s="5">
        <f t="shared" si="12"/>
        <v>1</v>
      </c>
      <c r="I49" s="7">
        <f>'[2]qu-dynam (eaa)'!K53*'[2]pr-dynam (eaa)'!K53*0.001</f>
        <v>163.9</v>
      </c>
      <c r="J49" s="7">
        <f>'[4] '!$C$610</f>
        <v>0</v>
      </c>
      <c r="K49" s="7">
        <f>'[4] '!$C$611</f>
        <v>0</v>
      </c>
      <c r="L49" s="7">
        <f>'[2]qu-dynam (eaa)'!L53*'[2]pr-dynam (eaa)'!L53*0.001</f>
        <v>116.1</v>
      </c>
      <c r="M49" s="7">
        <f>'[4] '!$D$610</f>
        <v>0</v>
      </c>
      <c r="N49" s="7">
        <f>'[4] '!$D$611</f>
        <v>0</v>
      </c>
      <c r="O49" s="33">
        <f>IF(L49=0,,'[1]production'!D58/L49)</f>
        <v>1.16</v>
      </c>
      <c r="P49" s="31"/>
      <c r="R49" s="32" t="e">
        <f>IF(I49=0,IF(ISNUMBER('[4] '!$F$598),"",":"),I49*#REF!)</f>
        <v>#REF!</v>
      </c>
      <c r="S49" s="32">
        <f>IF(J49=0,"",IF(NOT(ISNUMBER(J49)),":",J49*#REF!))</f>
      </c>
      <c r="T49" s="32">
        <f>IF(K49=0,"",IF(NOT(ISNUMBER(K49)),":",K49*#REF!))</f>
      </c>
      <c r="U49" s="32" t="e">
        <f>IF(C49=0,R49,C49*#REF!)</f>
        <v>#REF!</v>
      </c>
      <c r="V49" s="32" t="e">
        <f>IF(L49=0,IF(ISNUMBER('[4] '!$G$598),"",":"),L49*#REF!)</f>
        <v>#REF!</v>
      </c>
      <c r="W49" s="32">
        <f>IF(M49=0,"",IF(NOT(ISNUMBER(M49)),":",M49*#REF!))</f>
      </c>
      <c r="X49" s="32">
        <f>IF(N49=0,"",IF(NOT(ISNUMBER(N49)),":",N49*#REF!))</f>
      </c>
      <c r="Y49" s="32" t="e">
        <f>IF(E49=0,V49,E49*#REF!)</f>
        <v>#REF!</v>
      </c>
      <c r="Z49" s="32" t="e">
        <f>IF('[1]production'!D58=0,IF(ISNUMBER('[4] '!$H$598),"",":"),'[1]production'!D58*#REF!)</f>
        <v>#REF!</v>
      </c>
      <c r="AA49" s="32">
        <f>IF('[1]production'!E58=0,"",IF(ISNUMBER('[1]production'!E58),'[1]production'!E58*#REF!,":"))</f>
      </c>
      <c r="AB49" s="32">
        <f>IF('[1]production'!F58=0,"",IF(ISNUMBER('[1]production'!F58),'[1]production'!F58*#REF!,":"))</f>
      </c>
      <c r="AC49" s="32" t="e">
        <f>IF(G49=0,Z49,G49*#REF!)</f>
        <v>#REF!</v>
      </c>
    </row>
    <row r="50" spans="1:29" ht="12" customHeight="1">
      <c r="A50" s="127" t="str">
        <f>'[1]table2 (v)'!B66</f>
        <v>07</v>
      </c>
      <c r="B50" s="128" t="s">
        <v>57</v>
      </c>
      <c r="C50" s="129">
        <v>0.7</v>
      </c>
      <c r="D50" s="129">
        <f t="shared" si="1"/>
        <v>0.71</v>
      </c>
      <c r="E50" s="129">
        <v>0.5</v>
      </c>
      <c r="F50" s="129">
        <f t="shared" si="2"/>
        <v>1.8</v>
      </c>
      <c r="G50" s="129">
        <v>0.9</v>
      </c>
      <c r="I50" s="7"/>
      <c r="J50" s="7"/>
      <c r="K50" s="7"/>
      <c r="L50" s="7"/>
      <c r="M50" s="7"/>
      <c r="N50" s="7"/>
      <c r="O50" s="33"/>
      <c r="P50" s="31"/>
      <c r="R50" s="32" t="e">
        <f aca="true" t="shared" si="15" ref="R50:AC50">IF(SUM(R51:R51)=0,IF(COUNTIF(R51:R51,":")&gt;0,":",""),SUM(R51:R51))</f>
        <v>#REF!</v>
      </c>
      <c r="S50" s="32">
        <f t="shared" si="15"/>
      </c>
      <c r="T50" s="32">
        <f t="shared" si="15"/>
      </c>
      <c r="U50" s="32" t="e">
        <f t="shared" si="15"/>
        <v>#REF!</v>
      </c>
      <c r="V50" s="32" t="e">
        <f t="shared" si="15"/>
        <v>#REF!</v>
      </c>
      <c r="W50" s="32">
        <f t="shared" si="15"/>
      </c>
      <c r="X50" s="32">
        <f t="shared" si="15"/>
      </c>
      <c r="Y50" s="32" t="e">
        <f t="shared" si="15"/>
        <v>#REF!</v>
      </c>
      <c r="Z50" s="32" t="e">
        <f t="shared" si="15"/>
        <v>#REF!</v>
      </c>
      <c r="AA50" s="32">
        <f t="shared" si="15"/>
      </c>
      <c r="AB50" s="32">
        <f t="shared" si="15"/>
      </c>
      <c r="AC50" s="32" t="e">
        <f t="shared" si="15"/>
        <v>#REF!</v>
      </c>
    </row>
    <row r="51" spans="1:29" ht="12" customHeight="1">
      <c r="A51" s="127" t="str">
        <f>'[1]table2 (v)'!B67</f>
        <v>07.1</v>
      </c>
      <c r="B51" s="130" t="s">
        <v>58</v>
      </c>
      <c r="C51" s="129">
        <v>0.7</v>
      </c>
      <c r="D51" s="129">
        <f t="shared" si="1"/>
        <v>0.71</v>
      </c>
      <c r="E51" s="129">
        <v>0.5</v>
      </c>
      <c r="F51" s="129">
        <f t="shared" si="2"/>
        <v>1.8</v>
      </c>
      <c r="G51" s="129">
        <v>0.9</v>
      </c>
      <c r="H51" s="5">
        <f>IF(C51+E51+G51=0,,1)</f>
        <v>1</v>
      </c>
      <c r="I51" s="7">
        <f>'[2]qu-dynam (eaa)'!K58*'[2]pr-dynam (eaa)'!K58*0.001</f>
        <v>0.7</v>
      </c>
      <c r="J51" s="7">
        <f>'[4] '!$C$655</f>
        <v>0</v>
      </c>
      <c r="K51" s="7">
        <f>'[4] '!$C$656</f>
        <v>0</v>
      </c>
      <c r="L51" s="7">
        <f>'[2]qu-dynam (eaa)'!L58*'[2]pr-dynam (eaa)'!L58*0.001</f>
        <v>0.7</v>
      </c>
      <c r="M51" s="7">
        <f>'[4] '!$D$655</f>
        <v>0</v>
      </c>
      <c r="N51" s="7">
        <f>'[4] '!$D$656</f>
        <v>0</v>
      </c>
      <c r="O51" s="33">
        <f>IF(L51=0,,'[1]production'!D63/L51)</f>
        <v>0.82</v>
      </c>
      <c r="P51" s="31"/>
      <c r="R51" s="32" t="e">
        <f>IF(I51=0,IF(ISNUMBER('[4] '!$F$643),"",":"),I51*#REF!)</f>
        <v>#REF!</v>
      </c>
      <c r="S51" s="32">
        <f>IF(J51=0,"",IF(NOT(ISNUMBER(J51)),":",J51*#REF!))</f>
      </c>
      <c r="T51" s="32">
        <f>IF(K51=0,"",IF(NOT(ISNUMBER(K51)),":",K51*#REF!))</f>
      </c>
      <c r="U51" s="32" t="e">
        <f>IF(C51=0,R51,C51*#REF!)</f>
        <v>#REF!</v>
      </c>
      <c r="V51" s="32" t="e">
        <f>IF(L51=0,IF(ISNUMBER('[4] '!$G$643),"",":"),L51*#REF!)</f>
        <v>#REF!</v>
      </c>
      <c r="W51" s="32">
        <f>IF(M51=0,"",IF(NOT(ISNUMBER(M51)),":",M51*#REF!))</f>
      </c>
      <c r="X51" s="32">
        <f>IF(N51=0,"",IF(NOT(ISNUMBER(N51)),":",N51*#REF!))</f>
      </c>
      <c r="Y51" s="32" t="e">
        <f>IF(E51=0,V51,E51*#REF!)</f>
        <v>#REF!</v>
      </c>
      <c r="Z51" s="32" t="e">
        <f>IF('[1]production'!D63=0,IF(ISNUMBER('[4] '!$H$643),"",":"),'[1]production'!D63*#REF!)</f>
        <v>#REF!</v>
      </c>
      <c r="AA51" s="32">
        <f>IF('[1]production'!E63=0,"",IF(ISNUMBER('[1]production'!E63),'[1]production'!E63*#REF!,":"))</f>
      </c>
      <c r="AB51" s="32">
        <f>IF('[1]production'!F63=0,"",IF(ISNUMBER('[1]production'!F63),'[1]production'!F63*#REF!,":"))</f>
      </c>
      <c r="AC51" s="32" t="e">
        <f>IF(G51=0,Z51,G51*#REF!)</f>
        <v>#REF!</v>
      </c>
    </row>
    <row r="52" spans="1:29" ht="12" customHeight="1">
      <c r="A52" s="127" t="str">
        <f>'[1]table2 (v)'!B70</f>
        <v>09</v>
      </c>
      <c r="B52" s="128" t="s">
        <v>59</v>
      </c>
      <c r="C52" s="129">
        <v>44.5</v>
      </c>
      <c r="D52" s="129">
        <f t="shared" si="1"/>
        <v>0.45</v>
      </c>
      <c r="E52" s="129">
        <v>20.2</v>
      </c>
      <c r="F52" s="129">
        <f t="shared" si="2"/>
        <v>1.52</v>
      </c>
      <c r="G52" s="129">
        <v>30.7</v>
      </c>
      <c r="I52" s="7"/>
      <c r="J52" s="7"/>
      <c r="K52" s="7"/>
      <c r="L52" s="7"/>
      <c r="M52" s="7"/>
      <c r="N52" s="7"/>
      <c r="O52" s="33"/>
      <c r="P52" s="31"/>
      <c r="R52" s="32" t="e">
        <f aca="true" t="shared" si="16" ref="R52:AC52">IF(SUM(R53:R54)=0,IF(COUNTIF(R53:R54,":")&gt;0,":",""),SUM(R53:R54))</f>
        <v>#REF!</v>
      </c>
      <c r="S52" s="32">
        <f t="shared" si="16"/>
      </c>
      <c r="T52" s="32">
        <f t="shared" si="16"/>
      </c>
      <c r="U52" s="32" t="e">
        <f t="shared" si="16"/>
        <v>#REF!</v>
      </c>
      <c r="V52" s="32" t="e">
        <f t="shared" si="16"/>
        <v>#REF!</v>
      </c>
      <c r="W52" s="32">
        <f t="shared" si="16"/>
      </c>
      <c r="X52" s="32">
        <f t="shared" si="16"/>
      </c>
      <c r="Y52" s="32" t="e">
        <f t="shared" si="16"/>
        <v>#REF!</v>
      </c>
      <c r="Z52" s="32" t="e">
        <f t="shared" si="16"/>
        <v>#REF!</v>
      </c>
      <c r="AA52" s="32">
        <f t="shared" si="16"/>
      </c>
      <c r="AB52" s="32">
        <f t="shared" si="16"/>
      </c>
      <c r="AC52" s="32" t="e">
        <f t="shared" si="16"/>
        <v>#REF!</v>
      </c>
    </row>
    <row r="53" spans="1:29" ht="12" customHeight="1">
      <c r="A53" s="127" t="str">
        <f>'[1]table2 (v)'!B72</f>
        <v>09.2</v>
      </c>
      <c r="B53" s="130" t="s">
        <v>60</v>
      </c>
      <c r="C53" s="129">
        <v>17.9</v>
      </c>
      <c r="D53" s="129">
        <f t="shared" si="1"/>
        <v>0.7</v>
      </c>
      <c r="E53" s="129">
        <v>12.6</v>
      </c>
      <c r="F53" s="129">
        <f t="shared" si="2"/>
        <v>1.56</v>
      </c>
      <c r="G53" s="129">
        <v>19.6</v>
      </c>
      <c r="H53" s="5">
        <f>IF(C53+E53+G53=0,,1)</f>
        <v>1</v>
      </c>
      <c r="I53" s="7">
        <f>'[2]qu-dynam (eaa)'!K62*'[2]pr-dynam (eaa)'!K62*0.001</f>
        <v>16.7</v>
      </c>
      <c r="J53" s="7">
        <f>'[4] '!$C$715</f>
        <v>0</v>
      </c>
      <c r="K53" s="7">
        <f>'[4] '!$C$716</f>
        <v>0</v>
      </c>
      <c r="L53" s="7">
        <f>'[2]qu-dynam (eaa)'!L62*'[2]pr-dynam (eaa)'!L62*0.001</f>
        <v>18</v>
      </c>
      <c r="M53" s="7">
        <f>'[4] '!$D$715</f>
        <v>0</v>
      </c>
      <c r="N53" s="7">
        <f>'[4] '!$D$716</f>
        <v>0</v>
      </c>
      <c r="O53" s="33">
        <f>IF(L53=0,,'[1]production'!D68/L53)</f>
        <v>0.96</v>
      </c>
      <c r="P53" s="31"/>
      <c r="R53" s="32" t="e">
        <f>IF(I53=0,IF(ISNUMBER('[4] '!$F$703),"",":"),I53*#REF!)</f>
        <v>#REF!</v>
      </c>
      <c r="S53" s="32">
        <f>IF(J53=0,"",IF(NOT(ISNUMBER(J53)),":",J53*#REF!))</f>
      </c>
      <c r="T53" s="32">
        <f>IF(K53=0,"",IF(NOT(ISNUMBER(K53)),":",K53*#REF!))</f>
      </c>
      <c r="U53" s="32" t="e">
        <f>IF(C53=0,R53,C53*#REF!)</f>
        <v>#REF!</v>
      </c>
      <c r="V53" s="32" t="e">
        <f>IF(L53=0,IF(ISNUMBER('[4] '!$G$703),"",":"),L53*#REF!)</f>
        <v>#REF!</v>
      </c>
      <c r="W53" s="32">
        <f>IF(M53=0,"",IF(NOT(ISNUMBER(M53)),":",M53*#REF!))</f>
      </c>
      <c r="X53" s="32">
        <f>IF(N53=0,"",IF(NOT(ISNUMBER(N53)),":",N53*#REF!))</f>
      </c>
      <c r="Y53" s="32" t="e">
        <f>IF(E53=0,V53,E53*#REF!)</f>
        <v>#REF!</v>
      </c>
      <c r="Z53" s="32" t="e">
        <f>IF('[1]production'!D68=0,IF(ISNUMBER('[4] '!$H$703),"",":"),'[1]production'!D68*#REF!)</f>
        <v>#REF!</v>
      </c>
      <c r="AA53" s="32">
        <f>IF('[1]production'!E68=0,"",IF(ISNUMBER('[1]production'!E68),'[1]production'!E68*#REF!,":"))</f>
      </c>
      <c r="AB53" s="32">
        <f>IF('[1]production'!F68=0,"",IF(ISNUMBER('[1]production'!F68),'[1]production'!F68*#REF!,":"))</f>
      </c>
      <c r="AC53" s="32" t="e">
        <f>IF(G53=0,Z53,G53*#REF!)</f>
        <v>#REF!</v>
      </c>
    </row>
    <row r="54" spans="1:29" ht="12" customHeight="1">
      <c r="A54" s="127" t="str">
        <f>'[1]table2 (v)'!B73</f>
        <v>09.3</v>
      </c>
      <c r="B54" s="130" t="s">
        <v>61</v>
      </c>
      <c r="C54" s="129">
        <v>26.6</v>
      </c>
      <c r="D54" s="129">
        <f t="shared" si="1"/>
        <v>0.29</v>
      </c>
      <c r="E54" s="129">
        <v>7.6</v>
      </c>
      <c r="F54" s="129">
        <f t="shared" si="2"/>
        <v>1.46</v>
      </c>
      <c r="G54" s="129">
        <v>11.1</v>
      </c>
      <c r="H54" s="5">
        <f>IF(C54+E54+G54=0,,1)</f>
        <v>1</v>
      </c>
      <c r="I54" s="7">
        <f>'[2]qu-dynam (eaa)'!K63*'[2]pr-dynam (eaa)'!K63*0.001</f>
        <v>33.6</v>
      </c>
      <c r="J54" s="7">
        <f>'[4] '!$C$746</f>
        <v>0</v>
      </c>
      <c r="K54" s="7">
        <f>'[4] '!$C$747</f>
        <v>0</v>
      </c>
      <c r="L54" s="7">
        <f>'[2]qu-dynam (eaa)'!L63*'[2]pr-dynam (eaa)'!L63*0.001</f>
        <v>35</v>
      </c>
      <c r="M54" s="7">
        <f>'[4] '!$D$746</f>
        <v>0</v>
      </c>
      <c r="N54" s="7">
        <f>'[4] '!$D$747</f>
        <v>0</v>
      </c>
      <c r="O54" s="33">
        <f>IF(L54=0,,'[1]production'!D69/L54)</f>
        <v>0.74</v>
      </c>
      <c r="P54" s="31"/>
      <c r="R54" s="32" t="e">
        <f>IF(I54=0,IF(ISNUMBER('[4] '!$F$733),"",":"),I54*#REF!)</f>
        <v>#REF!</v>
      </c>
      <c r="S54" s="32">
        <f>IF(J54=0,"",IF(NOT(ISNUMBER(J54)),":",J54*#REF!))</f>
      </c>
      <c r="T54" s="32">
        <f>IF(K54=0,"",IF(NOT(ISNUMBER(K54)),":",K54*#REF!))</f>
      </c>
      <c r="U54" s="32" t="e">
        <f>IF(C54=0,R54,C54*#REF!)</f>
        <v>#REF!</v>
      </c>
      <c r="V54" s="32" t="e">
        <f>IF(L54=0,IF(ISNUMBER('[4] '!$G$733),"",":"),L54*#REF!)</f>
        <v>#REF!</v>
      </c>
      <c r="W54" s="32">
        <f>IF(M54=0,"",IF(NOT(ISNUMBER(M54)),":",M54*#REF!))</f>
      </c>
      <c r="X54" s="32">
        <f>IF(N54=0,"",IF(NOT(ISNUMBER(N54)),":",N54*#REF!))</f>
      </c>
      <c r="Y54" s="32" t="e">
        <f>IF(E54=0,V54,E54*#REF!)</f>
        <v>#REF!</v>
      </c>
      <c r="Z54" s="32" t="e">
        <f>IF('[1]production'!D69=0,IF(ISNUMBER('[4] '!$H$733),"",":"),'[1]production'!D69*#REF!)</f>
        <v>#REF!</v>
      </c>
      <c r="AA54" s="32">
        <f>IF('[1]production'!E69=0,"",IF(ISNUMBER('[1]production'!E69),'[1]production'!E69*#REF!,":"))</f>
      </c>
      <c r="AB54" s="32">
        <f>IF('[1]production'!F69=0,"",IF(ISNUMBER('[1]production'!F69),'[1]production'!F69*#REF!,":"))</f>
      </c>
      <c r="AC54" s="32" t="e">
        <f>IF(G54=0,Z54,G54*#REF!)</f>
        <v>#REF!</v>
      </c>
    </row>
    <row r="55" spans="1:29" ht="22.5" customHeight="1">
      <c r="A55" s="143" t="str">
        <f>'[1]table2 (v)'!B74</f>
        <v>10</v>
      </c>
      <c r="B55" s="144" t="s">
        <v>62</v>
      </c>
      <c r="C55" s="145">
        <v>3437.8</v>
      </c>
      <c r="D55" s="145">
        <f t="shared" si="1"/>
        <v>0.89</v>
      </c>
      <c r="E55" s="145">
        <v>3062.5</v>
      </c>
      <c r="F55" s="145">
        <f t="shared" si="2"/>
        <v>1.56</v>
      </c>
      <c r="G55" s="145">
        <v>4768.1</v>
      </c>
      <c r="I55" s="34"/>
      <c r="J55" s="34"/>
      <c r="K55" s="34"/>
      <c r="L55" s="34"/>
      <c r="M55" s="34"/>
      <c r="N55" s="34"/>
      <c r="O55" s="35"/>
      <c r="P55" s="31"/>
      <c r="R55" s="32" t="e">
        <f aca="true" t="shared" si="17" ref="R55:AC55">IF(SUM(R5,R15,R28,R32,R40:R41,R50,R52:R52)=0,IF(COUNTIF(R5:R54,":")&gt;0,":",""),SUM(R5,R15,R28,R32,R40:R41,R50,R52:R52))</f>
        <v>#REF!</v>
      </c>
      <c r="S55" s="32" t="e">
        <f t="shared" si="17"/>
        <v>#REF!</v>
      </c>
      <c r="T55" s="32" t="e">
        <f t="shared" si="17"/>
        <v>#REF!</v>
      </c>
      <c r="U55" s="32" t="e">
        <f t="shared" si="17"/>
        <v>#REF!</v>
      </c>
      <c r="V55" s="32" t="e">
        <f t="shared" si="17"/>
        <v>#REF!</v>
      </c>
      <c r="W55" s="32" t="e">
        <f t="shared" si="17"/>
        <v>#REF!</v>
      </c>
      <c r="X55" s="32" t="e">
        <f t="shared" si="17"/>
        <v>#REF!</v>
      </c>
      <c r="Y55" s="32" t="e">
        <f t="shared" si="17"/>
        <v>#REF!</v>
      </c>
      <c r="Z55" s="32" t="e">
        <f t="shared" si="17"/>
        <v>#REF!</v>
      </c>
      <c r="AA55" s="32" t="e">
        <f t="shared" si="17"/>
        <v>#REF!</v>
      </c>
      <c r="AB55" s="32" t="e">
        <f t="shared" si="17"/>
        <v>#REF!</v>
      </c>
      <c r="AC55" s="32" t="e">
        <f t="shared" si="17"/>
        <v>#REF!</v>
      </c>
    </row>
    <row r="56" spans="1:29" ht="15" customHeight="1">
      <c r="A56" s="127" t="str">
        <f>'[1]table2 (v)'!B75</f>
        <v>11</v>
      </c>
      <c r="B56" s="128" t="s">
        <v>63</v>
      </c>
      <c r="C56" s="129">
        <v>1256.5</v>
      </c>
      <c r="D56" s="129">
        <f t="shared" si="1"/>
        <v>0.99</v>
      </c>
      <c r="E56" s="129">
        <v>1245.7</v>
      </c>
      <c r="F56" s="129">
        <f t="shared" si="2"/>
        <v>1.04</v>
      </c>
      <c r="G56" s="129">
        <v>1291.3</v>
      </c>
      <c r="I56" s="7"/>
      <c r="J56" s="7"/>
      <c r="K56" s="7"/>
      <c r="L56" s="7"/>
      <c r="M56" s="7"/>
      <c r="N56" s="7"/>
      <c r="O56" s="33"/>
      <c r="P56" s="31"/>
      <c r="R56" s="32" t="e">
        <f aca="true" t="shared" si="18" ref="R56:AC56">IF(SUM(R57:R62)=0,IF(COUNTIF(R57:R62,":")&gt;0,":",""),SUM(R57:R62))</f>
        <v>#REF!</v>
      </c>
      <c r="S56" s="32">
        <f t="shared" si="18"/>
      </c>
      <c r="T56" s="32">
        <f t="shared" si="18"/>
      </c>
      <c r="U56" s="32" t="e">
        <f t="shared" si="18"/>
        <v>#REF!</v>
      </c>
      <c r="V56" s="32" t="e">
        <f t="shared" si="18"/>
        <v>#REF!</v>
      </c>
      <c r="W56" s="32">
        <f t="shared" si="18"/>
      </c>
      <c r="X56" s="32">
        <f t="shared" si="18"/>
      </c>
      <c r="Y56" s="32" t="e">
        <f t="shared" si="18"/>
        <v>#REF!</v>
      </c>
      <c r="Z56" s="32" t="e">
        <f t="shared" si="18"/>
        <v>#REF!</v>
      </c>
      <c r="AA56" s="32">
        <f t="shared" si="18"/>
      </c>
      <c r="AB56" s="32">
        <f t="shared" si="18"/>
      </c>
      <c r="AC56" s="32" t="e">
        <f t="shared" si="18"/>
        <v>#REF!</v>
      </c>
    </row>
    <row r="57" spans="1:29" ht="12" customHeight="1">
      <c r="A57" s="127" t="str">
        <f>'[1]table2 (v)'!B76</f>
        <v>11.1</v>
      </c>
      <c r="B57" s="130" t="s">
        <v>64</v>
      </c>
      <c r="C57" s="129">
        <v>227.6</v>
      </c>
      <c r="D57" s="129">
        <f aca="true" t="shared" si="19" ref="D57:D119">E57/C57</f>
        <v>1.02</v>
      </c>
      <c r="E57" s="129">
        <v>231.4</v>
      </c>
      <c r="F57" s="129">
        <f aca="true" t="shared" si="20" ref="F57:F119">G57/E57</f>
        <v>0.93</v>
      </c>
      <c r="G57" s="129">
        <v>214.6</v>
      </c>
      <c r="I57" s="7">
        <f>'[2]qu-dynam (eaa)'!K66*'[2]pr-dynam (eaa)'!K65*0.001</f>
        <v>223.6</v>
      </c>
      <c r="J57" s="7">
        <f>'[4] '!$C$767</f>
        <v>0</v>
      </c>
      <c r="K57" s="7">
        <f>'[4] '!$C$768</f>
        <v>0</v>
      </c>
      <c r="L57" s="7">
        <f>'[2]qu-dynam (eaa)'!L66*'[2]pr-dynam (eaa)'!L65*0.001</f>
        <v>203.4</v>
      </c>
      <c r="M57" s="7">
        <f>'[4] '!$D$767</f>
        <v>0</v>
      </c>
      <c r="N57" s="7">
        <f>'[4] '!$D$768</f>
        <v>0</v>
      </c>
      <c r="O57" s="33">
        <f>IF(L57=0,,'[1]production'!D72/L57)</f>
        <v>1.11</v>
      </c>
      <c r="P57" s="31"/>
      <c r="R57" s="32" t="e">
        <f>IF(I57=0,IF(ISNUMBER('[4] '!$F$751),"",":"),I57*#REF!)</f>
        <v>#REF!</v>
      </c>
      <c r="S57" s="32">
        <f>IF(J57=0,"",IF(NOT(ISNUMBER(J57)),":",J57*#REF!))</f>
      </c>
      <c r="T57" s="32">
        <f>IF(K57=0,"",IF(NOT(ISNUMBER(K57)),":",K57*#REF!))</f>
      </c>
      <c r="U57" s="32" t="e">
        <f>IF(C57=0,R57,C57*#REF!)</f>
        <v>#REF!</v>
      </c>
      <c r="V57" s="32" t="e">
        <f>IF(L57=0,IF(ISNUMBER('[4] '!$G$751),"",":"),L57*#REF!)</f>
        <v>#REF!</v>
      </c>
      <c r="W57" s="32">
        <f>IF(M57=0,"",IF(NOT(ISNUMBER(M57)),":",M57*#REF!))</f>
      </c>
      <c r="X57" s="32">
        <f>IF(N57=0,"",IF(NOT(ISNUMBER(N57)),":",N57*#REF!))</f>
      </c>
      <c r="Y57" s="32" t="e">
        <f>IF(E57=0,V57,E57*#REF!)</f>
        <v>#REF!</v>
      </c>
      <c r="Z57" s="32" t="e">
        <f>IF('[1]production'!D72=0,IF(ISNUMBER('[4] '!$H$751),"",":"),'[1]production'!D72*#REF!)</f>
        <v>#REF!</v>
      </c>
      <c r="AA57" s="32">
        <f>IF('[1]production'!E72=0,"",IF(ISNUMBER('[1]production'!E72),'[1]production'!E72*#REF!,":"))</f>
      </c>
      <c r="AB57" s="32">
        <f>IF('[1]production'!F72=0,"",IF(ISNUMBER('[1]production'!F72),'[1]production'!F72*#REF!,":"))</f>
      </c>
      <c r="AC57" s="32" t="e">
        <f>IF(G57=0,Z57,G57*#REF!)</f>
        <v>#REF!</v>
      </c>
    </row>
    <row r="58" spans="1:29" ht="12" customHeight="1">
      <c r="A58" s="127" t="str">
        <f>'[1]table2 (v)'!B77</f>
        <v>11.2</v>
      </c>
      <c r="B58" s="130" t="s">
        <v>65</v>
      </c>
      <c r="C58" s="129">
        <v>332.4</v>
      </c>
      <c r="D58" s="129">
        <f t="shared" si="19"/>
        <v>0.95</v>
      </c>
      <c r="E58" s="129">
        <v>316.8</v>
      </c>
      <c r="F58" s="129">
        <f t="shared" si="20"/>
        <v>1.02</v>
      </c>
      <c r="G58" s="129">
        <v>323.2</v>
      </c>
      <c r="I58" s="7">
        <f>'[2]qu-dynam (eaa)'!K67*'[2]pr-dynam (eaa)'!K66*0.001</f>
        <v>314.6</v>
      </c>
      <c r="J58" s="7">
        <f>'[4] '!$C$805</f>
        <v>0</v>
      </c>
      <c r="K58" s="7">
        <f>'[4] '!$C$806</f>
        <v>0</v>
      </c>
      <c r="L58" s="7">
        <f>'[2]qu-dynam (eaa)'!L67*'[2]pr-dynam (eaa)'!L66*0.001</f>
        <v>323.2</v>
      </c>
      <c r="M58" s="7">
        <f>'[4] '!$D$805</f>
        <v>0</v>
      </c>
      <c r="N58" s="7">
        <f>'[4] '!$D$806</f>
        <v>0</v>
      </c>
      <c r="O58" s="33">
        <f>IF(L58=0,,'[1]production'!D73/L58)</f>
        <v>1.05</v>
      </c>
      <c r="P58" s="31"/>
      <c r="R58" s="32" t="e">
        <f>IF(I58=0,IF(ISNUMBER('[4] '!$F$789),"",":"),I58*#REF!)</f>
        <v>#REF!</v>
      </c>
      <c r="S58" s="32">
        <f>IF(J58=0,"",IF(NOT(ISNUMBER(J58)),":",J58*#REF!))</f>
      </c>
      <c r="T58" s="32">
        <f>IF(K58=0,"",IF(NOT(ISNUMBER(K58)),":",K58*#REF!))</f>
      </c>
      <c r="U58" s="32" t="e">
        <f>IF(C58=0,R58,C58*#REF!)</f>
        <v>#REF!</v>
      </c>
      <c r="V58" s="32" t="e">
        <f>IF(L58=0,IF(ISNUMBER('[4] '!$G$789),"",":"),L58*#REF!)</f>
        <v>#REF!</v>
      </c>
      <c r="W58" s="32">
        <f>IF(M58=0,"",IF(NOT(ISNUMBER(M58)),":",M58*#REF!))</f>
      </c>
      <c r="X58" s="32">
        <f>IF(N58=0,"",IF(NOT(ISNUMBER(N58)),":",N58*#REF!))</f>
      </c>
      <c r="Y58" s="32" t="e">
        <f>IF(E58=0,V58,E58*#REF!)</f>
        <v>#REF!</v>
      </c>
      <c r="Z58" s="32" t="e">
        <f>IF('[1]production'!D73=0,IF(ISNUMBER('[4] '!$H$789),"",":"),'[1]production'!D73*#REF!)</f>
        <v>#REF!</v>
      </c>
      <c r="AA58" s="32">
        <f>IF('[1]production'!E73=0,"",IF(ISNUMBER('[1]production'!E73),'[1]production'!E73*#REF!,":"))</f>
      </c>
      <c r="AB58" s="32">
        <f>IF('[1]production'!F73=0,"",IF(ISNUMBER('[1]production'!F73),'[1]production'!F73*#REF!,":"))</f>
      </c>
      <c r="AC58" s="32" t="e">
        <f>IF(G58=0,Z58,G58*#REF!)</f>
        <v>#REF!</v>
      </c>
    </row>
    <row r="59" spans="1:29" ht="12" customHeight="1">
      <c r="A59" s="127" t="str">
        <f>'[1]table2 (v)'!B78</f>
        <v>11.3</v>
      </c>
      <c r="B59" s="130" t="s">
        <v>66</v>
      </c>
      <c r="C59" s="129">
        <v>16.4</v>
      </c>
      <c r="D59" s="129">
        <f t="shared" si="19"/>
        <v>0.24</v>
      </c>
      <c r="E59" s="129">
        <v>3.9</v>
      </c>
      <c r="F59" s="129">
        <f t="shared" si="20"/>
        <v>1</v>
      </c>
      <c r="G59" s="129">
        <v>3.9</v>
      </c>
      <c r="I59" s="7">
        <f>'[2]qu-dynam (eaa)'!K68*'[2]pr-dynam (eaa)'!K67*0.001</f>
        <v>15.4</v>
      </c>
      <c r="J59" s="7">
        <f>'[4] '!$C$826</f>
        <v>0</v>
      </c>
      <c r="K59" s="7">
        <f>'[4] '!$C$827</f>
        <v>0</v>
      </c>
      <c r="L59" s="7">
        <f>'[2]qu-dynam (eaa)'!L68*'[2]pr-dynam (eaa)'!L67*0.001</f>
        <v>14.4</v>
      </c>
      <c r="M59" s="7">
        <f>'[4] '!$D$826</f>
        <v>0</v>
      </c>
      <c r="N59" s="7">
        <f>'[4] '!$D$827</f>
        <v>0</v>
      </c>
      <c r="O59" s="33">
        <f>IF(L59=0,,'[1]production'!D74/L59)</f>
        <v>0.96</v>
      </c>
      <c r="P59" s="31"/>
      <c r="R59" s="32" t="e">
        <f>IF(I59=0,IF(ISNUMBER('[4] '!$F$810),"",":"),I59*#REF!)</f>
        <v>#REF!</v>
      </c>
      <c r="S59" s="32">
        <f>IF(J59=0,"",IF(NOT(ISNUMBER(J59)),":",J59*#REF!))</f>
      </c>
      <c r="T59" s="32">
        <f>IF(K59=0,"",IF(NOT(ISNUMBER(K59)),":",K59*#REF!))</f>
      </c>
      <c r="U59" s="32" t="e">
        <f>IF(C59=0,R59,C59*#REF!)</f>
        <v>#REF!</v>
      </c>
      <c r="V59" s="32" t="e">
        <f>IF(L59=0,IF(ISNUMBER('[4] '!$G$810),"",":"),L59*#REF!)</f>
        <v>#REF!</v>
      </c>
      <c r="W59" s="32">
        <f>IF(M59=0,"",IF(NOT(ISNUMBER(M59)),":",M59*#REF!))</f>
      </c>
      <c r="X59" s="32">
        <f>IF(N59=0,"",IF(NOT(ISNUMBER(N59)),":",N59*#REF!))</f>
      </c>
      <c r="Y59" s="32" t="e">
        <f>IF(E59=0,V59,E59*#REF!)</f>
        <v>#REF!</v>
      </c>
      <c r="Z59" s="32" t="e">
        <f>IF('[1]production'!D74=0,IF(ISNUMBER('[4] '!$H$810),"",":"),'[1]production'!D74*#REF!)</f>
        <v>#REF!</v>
      </c>
      <c r="AA59" s="32">
        <f>IF('[1]production'!E74=0,"",IF(ISNUMBER('[1]production'!E74),'[1]production'!E74*#REF!,":"))</f>
      </c>
      <c r="AB59" s="32">
        <f>IF('[1]production'!F74=0,"",IF(ISNUMBER('[1]production'!F74),'[1]production'!F74*#REF!,":"))</f>
      </c>
      <c r="AC59" s="32" t="e">
        <f>IF(G59=0,Z59,G59*#REF!)</f>
        <v>#REF!</v>
      </c>
    </row>
    <row r="60" spans="1:29" ht="12" customHeight="1">
      <c r="A60" s="127" t="str">
        <f>'[1]table2 (v)'!B79</f>
        <v>11.4</v>
      </c>
      <c r="B60" s="130" t="s">
        <v>67</v>
      </c>
      <c r="C60" s="129">
        <v>296.8</v>
      </c>
      <c r="D60" s="129">
        <f t="shared" si="19"/>
        <v>1.04</v>
      </c>
      <c r="E60" s="129">
        <v>308.8</v>
      </c>
      <c r="F60" s="129">
        <f t="shared" si="20"/>
        <v>1.04</v>
      </c>
      <c r="G60" s="129">
        <v>320.2</v>
      </c>
      <c r="I60" s="7">
        <f>'[2]qu-dynam (eaa)'!K69*'[2]pr-dynam (eaa)'!K68*0.001</f>
        <v>306.9</v>
      </c>
      <c r="J60" s="7">
        <f>'[4] '!$C$847</f>
        <v>0</v>
      </c>
      <c r="K60" s="7">
        <f>'[4] '!$C$848</f>
        <v>0</v>
      </c>
      <c r="L60" s="7">
        <f>'[2]qu-dynam (eaa)'!L69*'[2]pr-dynam (eaa)'!L68*0.001</f>
        <v>337.1</v>
      </c>
      <c r="M60" s="7">
        <f>'[4] '!$D$847</f>
        <v>0</v>
      </c>
      <c r="N60" s="7">
        <f>'[4] '!$D$848</f>
        <v>0</v>
      </c>
      <c r="O60" s="33">
        <f>IF(L60=0,,'[1]production'!D75/L60)</f>
        <v>0.94</v>
      </c>
      <c r="P60" s="31"/>
      <c r="R60" s="32" t="e">
        <f>IF(I60=0,IF(ISNUMBER('[4] '!$F$831),"",":"),I60*#REF!)</f>
        <v>#REF!</v>
      </c>
      <c r="S60" s="32">
        <f>IF(J60=0,"",IF(NOT(ISNUMBER(J60)),":",J60*#REF!))</f>
      </c>
      <c r="T60" s="32">
        <f>IF(K60=0,"",IF(NOT(ISNUMBER(K60)),":",K60*#REF!))</f>
      </c>
      <c r="U60" s="32" t="e">
        <f>IF(C60=0,R60,C60*#REF!)</f>
        <v>#REF!</v>
      </c>
      <c r="V60" s="32" t="e">
        <f>IF(L60=0,IF(ISNUMBER('[4] '!$G$831),"",":"),L60*#REF!)</f>
        <v>#REF!</v>
      </c>
      <c r="W60" s="32">
        <f>IF(M60=0,"",IF(NOT(ISNUMBER(M60)),":",M60*#REF!))</f>
      </c>
      <c r="X60" s="32">
        <f>IF(N60=0,"",IF(NOT(ISNUMBER(N60)),":",N60*#REF!))</f>
      </c>
      <c r="Y60" s="32" t="e">
        <f>IF(E60=0,V60,E60*#REF!)</f>
        <v>#REF!</v>
      </c>
      <c r="Z60" s="32" t="e">
        <f>IF('[1]production'!D75=0,IF(ISNUMBER('[4] '!$H$831),"",":"),'[1]production'!D75*#REF!)</f>
        <v>#REF!</v>
      </c>
      <c r="AA60" s="32">
        <f>IF('[1]production'!E75=0,"",IF(ISNUMBER('[1]production'!E75),'[1]production'!E75*#REF!,":"))</f>
      </c>
      <c r="AB60" s="32">
        <f>IF('[1]production'!F75=0,"",IF(ISNUMBER('[1]production'!F75),'[1]production'!F75*#REF!,":"))</f>
      </c>
      <c r="AC60" s="32" t="e">
        <f>IF(G60=0,Z60,G60*#REF!)</f>
        <v>#REF!</v>
      </c>
    </row>
    <row r="61" spans="1:29" ht="12" customHeight="1">
      <c r="A61" s="127" t="str">
        <f>'[1]table2 (v)'!B80</f>
        <v>11.5</v>
      </c>
      <c r="B61" s="130" t="s">
        <v>68</v>
      </c>
      <c r="C61" s="129">
        <v>342.8</v>
      </c>
      <c r="D61" s="129">
        <f t="shared" si="19"/>
        <v>1.01</v>
      </c>
      <c r="E61" s="129">
        <v>347.4</v>
      </c>
      <c r="F61" s="129">
        <f t="shared" si="20"/>
        <v>1.12</v>
      </c>
      <c r="G61" s="129">
        <v>390.8</v>
      </c>
      <c r="I61" s="7">
        <f>'[2]qu-dynam (eaa)'!K70*'[2]pr-dynam (eaa)'!K69*0.001</f>
        <v>336.5</v>
      </c>
      <c r="J61" s="7">
        <f>'[4] '!$C$863</f>
        <v>0</v>
      </c>
      <c r="K61" s="7">
        <f>'[4] '!$C$864</f>
        <v>0</v>
      </c>
      <c r="L61" s="7">
        <f>'[2]qu-dynam (eaa)'!L70*'[2]pr-dynam (eaa)'!L69*0.001</f>
        <v>331.9</v>
      </c>
      <c r="M61" s="7">
        <f>'[4] '!$D$863</f>
        <v>0</v>
      </c>
      <c r="N61" s="7">
        <f>'[4] '!$D$864</f>
        <v>0</v>
      </c>
      <c r="O61" s="33">
        <f>IF(L61=0,,'[1]production'!D76/L61)</f>
        <v>1.02</v>
      </c>
      <c r="P61" s="31"/>
      <c r="R61" s="32" t="e">
        <f>IF(I61=0,IF(ISNUMBER('[4] '!$F$852),"",":"),I61*#REF!)</f>
        <v>#REF!</v>
      </c>
      <c r="S61" s="32">
        <f>IF(J61=0,"",IF(NOT(ISNUMBER(J61)),":",J61*#REF!))</f>
      </c>
      <c r="T61" s="32">
        <f>IF(K61=0,"",IF(NOT(ISNUMBER(K61)),":",K61*#REF!))</f>
      </c>
      <c r="U61" s="32" t="e">
        <f>IF(C61=0,R61,C61*#REF!)</f>
        <v>#REF!</v>
      </c>
      <c r="V61" s="32" t="e">
        <f>IF(L61=0,IF(ISNUMBER('[4] '!$G$852),"",":"),L61*#REF!)</f>
        <v>#REF!</v>
      </c>
      <c r="W61" s="32">
        <f>IF(M61=0,"",IF(NOT(ISNUMBER(M61)),":",M61*#REF!))</f>
      </c>
      <c r="X61" s="32">
        <f>IF(N61=0,"",IF(NOT(ISNUMBER(N61)),":",N61*#REF!))</f>
      </c>
      <c r="Y61" s="32" t="e">
        <f>IF(E61=0,V61,E61*#REF!)</f>
        <v>#REF!</v>
      </c>
      <c r="Z61" s="32" t="e">
        <f>IF('[1]production'!D76=0,IF(ISNUMBER('[4] '!$H$852),"",":"),'[1]production'!D76*#REF!)</f>
        <v>#REF!</v>
      </c>
      <c r="AA61" s="32">
        <f>IF('[1]production'!E76=0,"",IF(ISNUMBER('[1]production'!E76),'[1]production'!E76*#REF!,":"))</f>
      </c>
      <c r="AB61" s="32">
        <f>IF('[1]production'!F76=0,"",IF(ISNUMBER('[1]production'!F76),'[1]production'!F76*#REF!,":"))</f>
      </c>
      <c r="AC61" s="32" t="e">
        <f>IF(G61=0,Z61,G61*#REF!)</f>
        <v>#REF!</v>
      </c>
    </row>
    <row r="62" spans="1:29" ht="12" customHeight="1">
      <c r="A62" s="127" t="str">
        <f>'[1]table2 (v)'!B81</f>
        <v>11.6</v>
      </c>
      <c r="B62" s="130" t="s">
        <v>69</v>
      </c>
      <c r="C62" s="129">
        <v>40.5</v>
      </c>
      <c r="D62" s="129">
        <f t="shared" si="19"/>
        <v>0.92</v>
      </c>
      <c r="E62" s="129">
        <v>37.4</v>
      </c>
      <c r="F62" s="129">
        <f t="shared" si="20"/>
        <v>1.03</v>
      </c>
      <c r="G62" s="129">
        <v>38.6</v>
      </c>
      <c r="I62" s="7">
        <f>'[2]qu-dynam (eaa)'!K71*'[2]pr-dynam (eaa)'!K70*0.001</f>
        <v>26.5</v>
      </c>
      <c r="J62" s="7">
        <f>'[4] '!$C$878</f>
        <v>0</v>
      </c>
      <c r="K62" s="7">
        <f>'[4] '!$C$879</f>
        <v>0</v>
      </c>
      <c r="L62" s="7">
        <f>'[2]qu-dynam (eaa)'!L71*'[2]pr-dynam (eaa)'!L70*0.001</f>
        <v>47</v>
      </c>
      <c r="M62" s="7">
        <f>'[4] '!$D$878</f>
        <v>0</v>
      </c>
      <c r="N62" s="7">
        <f>'[4] '!$D$879</f>
        <v>0</v>
      </c>
      <c r="O62" s="33">
        <f>IF(L62=0,,'[1]production'!D77/L62)</f>
        <v>1.18</v>
      </c>
      <c r="P62" s="31"/>
      <c r="R62" s="32" t="e">
        <f>IF(I62=0,IF(ISNUMBER('[4] '!$F$867),"",":"),I62*#REF!)</f>
        <v>#REF!</v>
      </c>
      <c r="S62" s="32">
        <f>IF(J62=0,"",IF(NOT(ISNUMBER(J62)),":",J62*#REF!))</f>
      </c>
      <c r="T62" s="32">
        <f>IF(K62=0,"",IF(NOT(ISNUMBER(K62)),":",K62*#REF!))</f>
      </c>
      <c r="U62" s="32" t="e">
        <f>IF(C62=0,R62,C62*#REF!)</f>
        <v>#REF!</v>
      </c>
      <c r="V62" s="32" t="e">
        <f>IF(L62=0,IF(ISNUMBER('[4] '!$G$867),"",":"),L62*#REF!)</f>
        <v>#REF!</v>
      </c>
      <c r="W62" s="32">
        <f>IF(M62=0,"",IF(NOT(ISNUMBER(M62)),":",M62*#REF!))</f>
      </c>
      <c r="X62" s="32">
        <f>IF(N62=0,"",IF(NOT(ISNUMBER(N62)),":",N62*#REF!))</f>
      </c>
      <c r="Y62" s="32" t="e">
        <f>IF(E62=0,V62,E62*#REF!)</f>
        <v>#REF!</v>
      </c>
      <c r="Z62" s="32" t="e">
        <f>IF('[1]production'!D77=0,IF(ISNUMBER('[4] '!$H$867),"",":"),'[1]production'!D77*#REF!)</f>
        <v>#REF!</v>
      </c>
      <c r="AA62" s="32">
        <f>IF('[1]production'!E77=0,"",IF(ISNUMBER('[1]production'!E77),'[1]production'!E77*#REF!,":"))</f>
      </c>
      <c r="AB62" s="32">
        <f>IF('[1]production'!F77=0,"",IF(ISNUMBER('[1]production'!F77),'[1]production'!F77*#REF!,":"))</f>
      </c>
      <c r="AC62" s="32" t="e">
        <f>IF(G62=0,Z62,G62*#REF!)</f>
        <v>#REF!</v>
      </c>
    </row>
    <row r="63" spans="1:29" ht="12" customHeight="1">
      <c r="A63" s="127" t="str">
        <f>'[1]table2 (v)'!B82</f>
        <v>12</v>
      </c>
      <c r="B63" s="128" t="s">
        <v>70</v>
      </c>
      <c r="C63" s="129">
        <v>913.3</v>
      </c>
      <c r="D63" s="129">
        <f t="shared" si="19"/>
        <v>1.31</v>
      </c>
      <c r="E63" s="129">
        <v>1192.2</v>
      </c>
      <c r="F63" s="129">
        <f t="shared" si="20"/>
        <v>1.14</v>
      </c>
      <c r="G63" s="129">
        <v>1354.8</v>
      </c>
      <c r="I63" s="7"/>
      <c r="J63" s="7"/>
      <c r="K63" s="7"/>
      <c r="L63" s="7"/>
      <c r="M63" s="7"/>
      <c r="N63" s="7"/>
      <c r="O63" s="33"/>
      <c r="P63" s="31"/>
      <c r="R63" s="32" t="e">
        <f aca="true" t="shared" si="21" ref="R63:AC63">IF(SUM(R64:R66)=0,IF(COUNTIF(R64:R66,":")&gt;0,":",""),SUM(R64:R66))</f>
        <v>#REF!</v>
      </c>
      <c r="S63" s="32">
        <f t="shared" si="21"/>
      </c>
      <c r="T63" s="32">
        <f t="shared" si="21"/>
      </c>
      <c r="U63" s="32" t="e">
        <f t="shared" si="21"/>
        <v>#REF!</v>
      </c>
      <c r="V63" s="32" t="e">
        <f t="shared" si="21"/>
        <v>#REF!</v>
      </c>
      <c r="W63" s="32">
        <f t="shared" si="21"/>
      </c>
      <c r="X63" s="32">
        <f t="shared" si="21"/>
      </c>
      <c r="Y63" s="32" t="e">
        <f t="shared" si="21"/>
        <v>#REF!</v>
      </c>
      <c r="Z63" s="32" t="e">
        <f t="shared" si="21"/>
        <v>#REF!</v>
      </c>
      <c r="AA63" s="32">
        <f t="shared" si="21"/>
      </c>
      <c r="AB63" s="32">
        <f t="shared" si="21"/>
      </c>
      <c r="AC63" s="32" t="e">
        <f t="shared" si="21"/>
        <v>#REF!</v>
      </c>
    </row>
    <row r="64" spans="1:29" ht="12" customHeight="1">
      <c r="A64" s="127" t="str">
        <f>'[1]table2 (v)'!B83</f>
        <v>12.1</v>
      </c>
      <c r="B64" s="130" t="s">
        <v>71</v>
      </c>
      <c r="C64" s="129">
        <v>731.6</v>
      </c>
      <c r="D64" s="129">
        <f t="shared" si="19"/>
        <v>1.3</v>
      </c>
      <c r="E64" s="129">
        <v>953.6</v>
      </c>
      <c r="F64" s="129">
        <f t="shared" si="20"/>
        <v>1.17</v>
      </c>
      <c r="G64" s="129">
        <v>1112.7</v>
      </c>
      <c r="I64" s="7">
        <f>'[2]qu-dynam (eaa)'!K73*'[2]pr-dynam (eaa)'!K72*0.001</f>
        <v>524.9</v>
      </c>
      <c r="J64" s="7">
        <f>'[4] '!$C$894</f>
        <v>0</v>
      </c>
      <c r="K64" s="7">
        <f>'[4] '!$C$895</f>
        <v>0</v>
      </c>
      <c r="L64" s="7">
        <f>'[2]qu-dynam (eaa)'!L73*'[2]pr-dynam (eaa)'!L72*0.001</f>
        <v>635.9</v>
      </c>
      <c r="M64" s="7">
        <f>'[4] '!$D$894</f>
        <v>0</v>
      </c>
      <c r="N64" s="7">
        <f>'[4] '!$D$895</f>
        <v>0</v>
      </c>
      <c r="O64" s="33">
        <f>IF(L64=0,,'[1]production'!D79/L64)</f>
        <v>1.16</v>
      </c>
      <c r="P64" s="31"/>
      <c r="R64" s="32" t="e">
        <f>IF(I64=0,IF(ISNUMBER('[4] '!$F$882),"",":"),I64*#REF!)</f>
        <v>#REF!</v>
      </c>
      <c r="S64" s="32">
        <f>IF(J64=0,"",IF(NOT(ISNUMBER(J64)),":",J64*#REF!))</f>
      </c>
      <c r="T64" s="32">
        <f>IF(K64=0,"",IF(NOT(ISNUMBER(K64)),":",K64*#REF!))</f>
      </c>
      <c r="U64" s="32" t="e">
        <f>IF(C64=0,R64,C64*#REF!)</f>
        <v>#REF!</v>
      </c>
      <c r="V64" s="32" t="e">
        <f>IF(L64=0,IF(ISNUMBER('[4] '!$G$882),"",":"),L64*#REF!)</f>
        <v>#REF!</v>
      </c>
      <c r="W64" s="32">
        <f>IF(M64=0,"",IF(NOT(ISNUMBER(M64)),":",M64*#REF!))</f>
      </c>
      <c r="X64" s="32">
        <f>IF(N64=0,"",IF(NOT(ISNUMBER(N64)),":",N64*#REF!))</f>
      </c>
      <c r="Y64" s="32" t="e">
        <f>IF(E64=0,V64,E64*#REF!)</f>
        <v>#REF!</v>
      </c>
      <c r="Z64" s="32" t="e">
        <f>IF('[1]production'!D79=0,IF(ISNUMBER('[4] '!$H$882),"",":"),'[1]production'!D79*#REF!)</f>
        <v>#REF!</v>
      </c>
      <c r="AA64" s="32">
        <f>IF('[1]production'!E79=0,"",IF(ISNUMBER('[1]production'!E79),'[1]production'!E79*#REF!,":"))</f>
      </c>
      <c r="AB64" s="32">
        <f>IF('[1]production'!F79=0,"",IF(ISNUMBER('[1]production'!F79),'[1]production'!F79*#REF!,":"))</f>
      </c>
      <c r="AC64" s="32" t="e">
        <f>IF(G64=0,Z64,G64*#REF!)</f>
        <v>#REF!</v>
      </c>
    </row>
    <row r="65" spans="1:29" ht="12" customHeight="1">
      <c r="A65" s="127" t="str">
        <f>'[1]table2 (v)'!B84</f>
        <v>12.2</v>
      </c>
      <c r="B65" s="130" t="s">
        <v>72</v>
      </c>
      <c r="C65" s="129">
        <v>144.7</v>
      </c>
      <c r="D65" s="129">
        <f t="shared" si="19"/>
        <v>1.48</v>
      </c>
      <c r="E65" s="129">
        <v>214.7</v>
      </c>
      <c r="F65" s="129">
        <f t="shared" si="20"/>
        <v>0.91</v>
      </c>
      <c r="G65" s="129">
        <v>194.4</v>
      </c>
      <c r="I65" s="7">
        <f>'[2]qu-dynam (eaa)'!K74*'[2]pr-dynam (eaa)'!K73*0.001</f>
        <v>198.5</v>
      </c>
      <c r="J65" s="7">
        <f>'[4] '!$C$923</f>
        <v>0</v>
      </c>
      <c r="K65" s="7">
        <f>'[4] '!$C$924</f>
        <v>0</v>
      </c>
      <c r="L65" s="7">
        <f>'[2]qu-dynam (eaa)'!L74*'[2]pr-dynam (eaa)'!L73*0.001</f>
        <v>192.9</v>
      </c>
      <c r="M65" s="7">
        <f>'[4] '!$D$923</f>
        <v>0</v>
      </c>
      <c r="N65" s="7">
        <f>'[4] '!$D$924</f>
        <v>0</v>
      </c>
      <c r="O65" s="33">
        <f>IF(L65=0,,'[1]production'!D80/L65)</f>
        <v>0.77</v>
      </c>
      <c r="P65" s="31"/>
      <c r="R65" s="32" t="e">
        <f>IF(I65=0,IF(ISNUMBER('[4] '!$F$911),"",":"),I65*#REF!)</f>
        <v>#REF!</v>
      </c>
      <c r="S65" s="32">
        <f>IF(J65=0,"",IF(NOT(ISNUMBER(J65)),":",J65*#REF!))</f>
      </c>
      <c r="T65" s="32">
        <f>IF(K65=0,"",IF(NOT(ISNUMBER(K65)),":",K65*#REF!))</f>
      </c>
      <c r="U65" s="32" t="e">
        <f>IF(C65=0,R65,C65*#REF!)</f>
        <v>#REF!</v>
      </c>
      <c r="V65" s="32" t="e">
        <f>IF(L65=0,IF(ISNUMBER('[4] '!$G$911),"",":"),L65*#REF!)</f>
        <v>#REF!</v>
      </c>
      <c r="W65" s="32">
        <f>IF(M65=0,"",IF(NOT(ISNUMBER(M65)),":",M65*#REF!))</f>
      </c>
      <c r="X65" s="32">
        <f>IF(N65=0,"",IF(NOT(ISNUMBER(N65)),":",N65*#REF!))</f>
      </c>
      <c r="Y65" s="32" t="e">
        <f>IF(E65=0,V65,E65*#REF!)</f>
        <v>#REF!</v>
      </c>
      <c r="Z65" s="32" t="e">
        <f>IF('[1]production'!D80=0,IF(ISNUMBER('[4] '!$H$911),"",":"),'[1]production'!D80*#REF!)</f>
        <v>#REF!</v>
      </c>
      <c r="AA65" s="32">
        <f>IF('[1]production'!E80=0,"",IF(ISNUMBER('[1]production'!E80),'[1]production'!E80*#REF!,":"))</f>
      </c>
      <c r="AB65" s="32">
        <f>IF('[1]production'!F80=0,"",IF(ISNUMBER('[1]production'!F80),'[1]production'!F80*#REF!,":"))</f>
      </c>
      <c r="AC65" s="32" t="e">
        <f>IF(G65=0,Z65,G65*#REF!)</f>
        <v>#REF!</v>
      </c>
    </row>
    <row r="66" spans="1:29" ht="12" customHeight="1">
      <c r="A66" s="127" t="str">
        <f>'[1]table2 (v)'!B85</f>
        <v>12.3</v>
      </c>
      <c r="B66" s="130" t="s">
        <v>73</v>
      </c>
      <c r="C66" s="129">
        <v>37</v>
      </c>
      <c r="D66" s="129">
        <f t="shared" si="19"/>
        <v>0.65</v>
      </c>
      <c r="E66" s="129">
        <v>23.9</v>
      </c>
      <c r="F66" s="129">
        <f t="shared" si="20"/>
        <v>2</v>
      </c>
      <c r="G66" s="129">
        <v>47.7</v>
      </c>
      <c r="I66" s="7"/>
      <c r="J66" s="7"/>
      <c r="K66" s="7"/>
      <c r="L66" s="7"/>
      <c r="M66" s="7"/>
      <c r="N66" s="7"/>
      <c r="O66" s="33"/>
      <c r="P66" s="31"/>
      <c r="R66" s="32" t="e">
        <f aca="true" t="shared" si="22" ref="R66:AC66">IF(SUM(R67:R69)=0,IF(COUNTIF(R67:R69,":")&gt;0,":",""),SUM(R67:R69))</f>
        <v>#REF!</v>
      </c>
      <c r="S66" s="32">
        <f t="shared" si="22"/>
      </c>
      <c r="T66" s="32">
        <f t="shared" si="22"/>
      </c>
      <c r="U66" s="32" t="e">
        <f t="shared" si="22"/>
        <v>#REF!</v>
      </c>
      <c r="V66" s="32" t="e">
        <f t="shared" si="22"/>
        <v>#REF!</v>
      </c>
      <c r="W66" s="32">
        <f t="shared" si="22"/>
      </c>
      <c r="X66" s="32">
        <f t="shared" si="22"/>
      </c>
      <c r="Y66" s="32" t="e">
        <f t="shared" si="22"/>
        <v>#REF!</v>
      </c>
      <c r="Z66" s="32" t="e">
        <f t="shared" si="22"/>
        <v>#REF!</v>
      </c>
      <c r="AA66" s="32">
        <f t="shared" si="22"/>
      </c>
      <c r="AB66" s="32">
        <f t="shared" si="22"/>
      </c>
      <c r="AC66" s="32" t="e">
        <f t="shared" si="22"/>
        <v>#REF!</v>
      </c>
    </row>
    <row r="67" spans="1:29" ht="12" customHeight="1">
      <c r="A67" s="127" t="str">
        <f>'[1]table2 (v)'!B86</f>
        <v>12.3/1</v>
      </c>
      <c r="B67" s="131" t="s">
        <v>74</v>
      </c>
      <c r="C67" s="129">
        <v>4.9</v>
      </c>
      <c r="D67" s="129">
        <f t="shared" si="19"/>
        <v>0.65</v>
      </c>
      <c r="E67" s="129">
        <v>3.2</v>
      </c>
      <c r="F67" s="129">
        <f t="shared" si="20"/>
        <v>0.91</v>
      </c>
      <c r="G67" s="129">
        <v>2.9</v>
      </c>
      <c r="H67" s="5">
        <f>IF(C67+E67+G67=0,,1)</f>
        <v>1</v>
      </c>
      <c r="I67" s="7">
        <f>'[2]qu-dynam (eaa)'!K75*'[2]pr-dynam (eaa)'!K74*0.001</f>
        <v>5.9</v>
      </c>
      <c r="J67" s="7">
        <f>'[4] '!$C$936</f>
        <v>0</v>
      </c>
      <c r="K67" s="7">
        <f>'[4] '!$C$937</f>
        <v>0</v>
      </c>
      <c r="L67" s="7">
        <f>'[2]qu-dynam (eaa)'!L75*'[2]pr-dynam (eaa)'!L74*0.001</f>
        <v>5.8</v>
      </c>
      <c r="M67" s="7">
        <f>'[4] '!$D$936</f>
        <v>0</v>
      </c>
      <c r="N67" s="7">
        <f>'[4] '!$D$937</f>
        <v>0</v>
      </c>
      <c r="O67" s="33">
        <f>IF(L67=0,,'[1]production'!D82/L67)</f>
        <v>1.01</v>
      </c>
      <c r="P67" s="31"/>
      <c r="R67" s="32" t="e">
        <f>IF(I67=0,IF(ISNUMBER('[4] '!$F$926),"",":"),I67*#REF!)</f>
        <v>#REF!</v>
      </c>
      <c r="S67" s="32">
        <f>IF(J67=0,"",IF(NOT(ISNUMBER(J67)),":",J67*#REF!))</f>
      </c>
      <c r="T67" s="32">
        <f>IF(K67=0,"",IF(NOT(ISNUMBER(K67)),":",K67*#REF!))</f>
      </c>
      <c r="U67" s="32" t="e">
        <f>IF(C67=0,R67,C67*#REF!)</f>
        <v>#REF!</v>
      </c>
      <c r="V67" s="32" t="e">
        <f>IF(L67=0,IF(ISNUMBER('[4] '!$G$926),"",":"),L67*#REF!)</f>
        <v>#REF!</v>
      </c>
      <c r="W67" s="32">
        <f>IF(M67=0,"",IF(NOT(ISNUMBER(M67)),":",M67*#REF!))</f>
      </c>
      <c r="X67" s="32">
        <f>IF(N67=0,"",IF(NOT(ISNUMBER(N67)),":",N67*#REF!))</f>
      </c>
      <c r="Y67" s="32" t="e">
        <f>IF(E67=0,V67,E67*#REF!)</f>
        <v>#REF!</v>
      </c>
      <c r="Z67" s="32" t="e">
        <f>IF('[1]production'!D82=0,IF(ISNUMBER('[4] '!$H$926),"",":"),'[1]production'!D82*#REF!)</f>
        <v>#REF!</v>
      </c>
      <c r="AA67" s="32">
        <f>IF('[1]production'!E82=0,"",IF(ISNUMBER('[1]production'!E82),'[1]production'!E82*#REF!,":"))</f>
      </c>
      <c r="AB67" s="32">
        <f>IF('[1]production'!F82=0,"",IF(ISNUMBER('[1]production'!F82),'[1]production'!F82*#REF!,":"))</f>
      </c>
      <c r="AC67" s="32" t="e">
        <f>IF(G67=0,Z67,G67*#REF!)</f>
        <v>#REF!</v>
      </c>
    </row>
    <row r="68" spans="1:29" ht="12" customHeight="1">
      <c r="A68" s="127" t="str">
        <f>'[1]table2 (v)'!B87</f>
        <v>12.3/2</v>
      </c>
      <c r="B68" s="131" t="s">
        <v>75</v>
      </c>
      <c r="C68" s="129">
        <v>0</v>
      </c>
      <c r="D68" s="129"/>
      <c r="E68" s="129">
        <v>0</v>
      </c>
      <c r="F68" s="129"/>
      <c r="G68" s="129">
        <v>0</v>
      </c>
      <c r="H68" s="5">
        <f>IF(C68+E68+G68=0,,1)</f>
        <v>0</v>
      </c>
      <c r="I68" s="7">
        <f>'[2]qu-dynam (eaa)'!K76*'[2]pr-dynam (eaa)'!K75*0.001</f>
        <v>0</v>
      </c>
      <c r="J68" s="7">
        <f>'[4] '!$C$949</f>
        <v>0</v>
      </c>
      <c r="K68" s="7">
        <f>'[4] '!$C$950</f>
        <v>0</v>
      </c>
      <c r="L68" s="7">
        <f>'[2]qu-dynam (eaa)'!L76*'[2]pr-dynam (eaa)'!L75*0.001</f>
        <v>0</v>
      </c>
      <c r="M68" s="7">
        <f>'[4] '!$D$949</f>
        <v>0</v>
      </c>
      <c r="N68" s="7">
        <f>'[4] '!$D$950</f>
        <v>0</v>
      </c>
      <c r="O68" s="33">
        <f>IF(L68=0,,'[1]production'!D83/L68)</f>
        <v>0</v>
      </c>
      <c r="P68" s="31"/>
      <c r="R68" s="32">
        <f>IF(I68=0,IF(ISNUMBER('[4] '!$F$939),"",":"),I68*#REF!)</f>
      </c>
      <c r="S68" s="32">
        <f>IF(J68=0,"",IF(NOT(ISNUMBER(J68)),":",J68*#REF!))</f>
      </c>
      <c r="T68" s="32">
        <f>IF(K68=0,"",IF(NOT(ISNUMBER(K68)),":",K68*#REF!))</f>
      </c>
      <c r="U68" s="32">
        <f>IF(C68=0,R68,C68*#REF!)</f>
      </c>
      <c r="V68" s="32">
        <f>IF(L68=0,IF(ISNUMBER('[4] '!$G$939),"",":"),L68*#REF!)</f>
      </c>
      <c r="W68" s="32">
        <f>IF(M68=0,"",IF(NOT(ISNUMBER(M68)),":",M68*#REF!))</f>
      </c>
      <c r="X68" s="32">
        <f>IF(N68=0,"",IF(NOT(ISNUMBER(N68)),":",N68*#REF!))</f>
      </c>
      <c r="Y68" s="32">
        <f>IF(E68=0,V68,E68*#REF!)</f>
      </c>
      <c r="Z68" s="32" t="e">
        <f>IF('[1]production'!D83=0,IF(ISNUMBER('[4] '!$H$939),"",":"),'[1]production'!D83*#REF!)</f>
        <v>#REF!</v>
      </c>
      <c r="AA68" s="32">
        <f>IF('[1]production'!E83=0,"",IF(ISNUMBER('[1]production'!E83),'[1]production'!E83*#REF!,":"))</f>
      </c>
      <c r="AB68" s="32">
        <f>IF('[1]production'!F83=0,"",IF(ISNUMBER('[1]production'!F83),'[1]production'!F83*#REF!,":"))</f>
      </c>
      <c r="AC68" s="32" t="e">
        <f>IF(G68=0,Z68,G68*#REF!)</f>
        <v>#REF!</v>
      </c>
    </row>
    <row r="69" spans="1:29" ht="12" customHeight="1">
      <c r="A69" s="127" t="str">
        <f>'[1]table2 (v)'!B88</f>
        <v>12.3/3</v>
      </c>
      <c r="B69" s="131" t="s">
        <v>73</v>
      </c>
      <c r="C69" s="129">
        <v>32.1</v>
      </c>
      <c r="D69" s="129">
        <f t="shared" si="19"/>
        <v>0.64</v>
      </c>
      <c r="E69" s="129">
        <v>20.7</v>
      </c>
      <c r="F69" s="129">
        <f t="shared" si="20"/>
        <v>2.16</v>
      </c>
      <c r="G69" s="129">
        <v>44.8</v>
      </c>
      <c r="H69" s="5">
        <f>IF(C69+E69+G69=0,,1)</f>
        <v>1</v>
      </c>
      <c r="I69" s="7">
        <f>'[2]qu-dynam (eaa)'!K77*'[2]pr-dynam (eaa)'!K76*0.001</f>
        <v>32.8</v>
      </c>
      <c r="J69" s="7">
        <f>'[4] '!$C$978</f>
        <v>0</v>
      </c>
      <c r="K69" s="7">
        <f>'[4] '!$C$979</f>
        <v>0</v>
      </c>
      <c r="L69" s="7">
        <f>'[2]qu-dynam (eaa)'!L77*'[2]pr-dynam (eaa)'!L76*0.001</f>
        <v>33.4</v>
      </c>
      <c r="M69" s="7">
        <f>'[4] '!$D$978</f>
        <v>0</v>
      </c>
      <c r="N69" s="7">
        <f>'[4] '!$D$979</f>
        <v>0</v>
      </c>
      <c r="O69" s="33">
        <f>IF(L69=0,,'[1]production'!D84/L69)</f>
        <v>0.97</v>
      </c>
      <c r="P69" s="31"/>
      <c r="R69" s="32" t="e">
        <f>IF(I69=0,IF(ISNUMBER('[4] '!$F$966),"",":"),I69*#REF!)</f>
        <v>#REF!</v>
      </c>
      <c r="S69" s="32">
        <f>IF(J69=0,"",IF(NOT(ISNUMBER(J69)),":",J69*#REF!))</f>
      </c>
      <c r="T69" s="32">
        <f>IF(K69=0,"",IF(NOT(ISNUMBER(K69)),":",K69*#REF!))</f>
      </c>
      <c r="U69" s="32" t="e">
        <f>IF(C69=0,R69,C69*#REF!)</f>
        <v>#REF!</v>
      </c>
      <c r="V69" s="32" t="e">
        <f>IF(L69=0,IF(ISNUMBER('[4] '!$G$966),"",":"),L69*#REF!)</f>
        <v>#REF!</v>
      </c>
      <c r="W69" s="32">
        <f>IF(M69=0,"",IF(NOT(ISNUMBER(M69)),":",M69*#REF!))</f>
      </c>
      <c r="X69" s="32">
        <f>IF(N69=0,"",IF(NOT(ISNUMBER(N69)),":",N69*#REF!))</f>
      </c>
      <c r="Y69" s="32" t="e">
        <f>IF(E69=0,V69,E69*#REF!)</f>
        <v>#REF!</v>
      </c>
      <c r="Z69" s="32" t="e">
        <f>IF('[1]production'!D84=0,IF(ISNUMBER('[4] '!$H$966),"",":"),'[1]production'!D84*#REF!)</f>
        <v>#REF!</v>
      </c>
      <c r="AA69" s="32">
        <f>IF('[1]production'!E84=0,"",IF(ISNUMBER('[1]production'!E84),'[1]production'!E84*#REF!,":"))</f>
      </c>
      <c r="AB69" s="32">
        <f>IF('[1]production'!F84=0,"",IF(ISNUMBER('[1]production'!F84),'[1]production'!F84*#REF!,":"))</f>
      </c>
      <c r="AC69" s="32" t="e">
        <f>IF(G69=0,Z69,G69*#REF!)</f>
        <v>#REF!</v>
      </c>
    </row>
    <row r="70" spans="1:29" ht="20.25" customHeight="1">
      <c r="A70" s="143" t="str">
        <f>'[1]table2 (v)'!B89</f>
        <v>13</v>
      </c>
      <c r="B70" s="144" t="s">
        <v>76</v>
      </c>
      <c r="C70" s="145">
        <v>2169.8</v>
      </c>
      <c r="D70" s="145">
        <f t="shared" si="19"/>
        <v>1.12</v>
      </c>
      <c r="E70" s="145">
        <v>2437.9</v>
      </c>
      <c r="F70" s="145">
        <f t="shared" si="20"/>
        <v>1.09</v>
      </c>
      <c r="G70" s="145">
        <v>2646.1</v>
      </c>
      <c r="I70" s="7"/>
      <c r="J70" s="7"/>
      <c r="K70" s="7"/>
      <c r="L70" s="7"/>
      <c r="M70" s="7"/>
      <c r="N70" s="7"/>
      <c r="O70" s="33"/>
      <c r="P70" s="31"/>
      <c r="R70" s="32" t="e">
        <f aca="true" t="shared" si="23" ref="R70:AC70">IF(SUM(R56,R63)=0,IF(COUNTIF(R57:R63,":")&gt;0,":",""),SUM(R56,R63))</f>
        <v>#REF!</v>
      </c>
      <c r="S70" s="32">
        <f t="shared" si="23"/>
      </c>
      <c r="T70" s="32">
        <f t="shared" si="23"/>
      </c>
      <c r="U70" s="32" t="e">
        <f t="shared" si="23"/>
        <v>#REF!</v>
      </c>
      <c r="V70" s="32" t="e">
        <f t="shared" si="23"/>
        <v>#REF!</v>
      </c>
      <c r="W70" s="32">
        <f t="shared" si="23"/>
      </c>
      <c r="X70" s="32">
        <f t="shared" si="23"/>
      </c>
      <c r="Y70" s="32" t="e">
        <f t="shared" si="23"/>
        <v>#REF!</v>
      </c>
      <c r="Z70" s="32" t="e">
        <f t="shared" si="23"/>
        <v>#REF!</v>
      </c>
      <c r="AA70" s="32">
        <f t="shared" si="23"/>
      </c>
      <c r="AB70" s="32">
        <f t="shared" si="23"/>
      </c>
      <c r="AC70" s="32" t="e">
        <f t="shared" si="23"/>
        <v>#REF!</v>
      </c>
    </row>
    <row r="71" spans="1:29" ht="20.25" customHeight="1">
      <c r="A71" s="143" t="str">
        <f>'[1]table2 (v)'!B90</f>
        <v>14</v>
      </c>
      <c r="B71" s="144" t="s">
        <v>77</v>
      </c>
      <c r="C71" s="145">
        <v>5607.6</v>
      </c>
      <c r="D71" s="145">
        <f t="shared" si="19"/>
        <v>0.98</v>
      </c>
      <c r="E71" s="145">
        <v>5500.4</v>
      </c>
      <c r="F71" s="145">
        <f t="shared" si="20"/>
        <v>1.35</v>
      </c>
      <c r="G71" s="145">
        <v>7414.2</v>
      </c>
      <c r="I71" s="7"/>
      <c r="J71" s="7"/>
      <c r="K71" s="7"/>
      <c r="L71" s="7"/>
      <c r="M71" s="7"/>
      <c r="N71" s="7"/>
      <c r="O71" s="33"/>
      <c r="P71" s="31"/>
      <c r="R71" s="32" t="e">
        <f aca="true" t="shared" si="24" ref="R71:AC71">IF(SUM(R55,R70)=0,IF(COUNTIF(R55:R63,":")&gt;0,":",""),SUM(R55,R70))</f>
        <v>#REF!</v>
      </c>
      <c r="S71" s="32" t="e">
        <f t="shared" si="24"/>
        <v>#REF!</v>
      </c>
      <c r="T71" s="32" t="e">
        <f t="shared" si="24"/>
        <v>#REF!</v>
      </c>
      <c r="U71" s="32" t="e">
        <f t="shared" si="24"/>
        <v>#REF!</v>
      </c>
      <c r="V71" s="32" t="e">
        <f t="shared" si="24"/>
        <v>#REF!</v>
      </c>
      <c r="W71" s="32" t="e">
        <f t="shared" si="24"/>
        <v>#REF!</v>
      </c>
      <c r="X71" s="32" t="e">
        <f t="shared" si="24"/>
        <v>#REF!</v>
      </c>
      <c r="Y71" s="32" t="e">
        <f t="shared" si="24"/>
        <v>#REF!</v>
      </c>
      <c r="Z71" s="32" t="e">
        <f t="shared" si="24"/>
        <v>#REF!</v>
      </c>
      <c r="AA71" s="32" t="e">
        <f t="shared" si="24"/>
        <v>#REF!</v>
      </c>
      <c r="AB71" s="32" t="e">
        <f t="shared" si="24"/>
        <v>#REF!</v>
      </c>
      <c r="AC71" s="32" t="e">
        <f t="shared" si="24"/>
        <v>#REF!</v>
      </c>
    </row>
    <row r="72" spans="1:29" ht="22.5" customHeight="1">
      <c r="A72" s="143" t="str">
        <f>'[1]table2 (v)'!B91</f>
        <v>15</v>
      </c>
      <c r="B72" s="146" t="s">
        <v>78</v>
      </c>
      <c r="C72" s="145">
        <v>476.7</v>
      </c>
      <c r="D72" s="145">
        <f t="shared" si="19"/>
        <v>0.92</v>
      </c>
      <c r="E72" s="145">
        <v>440.7</v>
      </c>
      <c r="F72" s="145">
        <f t="shared" si="20"/>
        <v>1.36</v>
      </c>
      <c r="G72" s="145">
        <v>601.2</v>
      </c>
      <c r="I72" s="7"/>
      <c r="J72" s="7"/>
      <c r="K72" s="7"/>
      <c r="L72" s="7"/>
      <c r="M72" s="7"/>
      <c r="N72" s="7"/>
      <c r="O72" s="33"/>
      <c r="P72" s="31"/>
      <c r="R72" s="32" t="e">
        <f aca="true" t="shared" si="25" ref="R72:AC72">IF(SUM(R73:R73)=0,IF(COUNTIF(R73:R73,":")&gt;0,":",""),SUM(R73:R73))</f>
        <v>#REF!</v>
      </c>
      <c r="S72" s="32">
        <f t="shared" si="25"/>
      </c>
      <c r="T72" s="32">
        <f t="shared" si="25"/>
      </c>
      <c r="U72" s="32" t="e">
        <f t="shared" si="25"/>
        <v>#REF!</v>
      </c>
      <c r="V72" s="32" t="e">
        <f t="shared" si="25"/>
        <v>#REF!</v>
      </c>
      <c r="W72" s="32">
        <f t="shared" si="25"/>
      </c>
      <c r="X72" s="32">
        <f t="shared" si="25"/>
      </c>
      <c r="Y72" s="32" t="e">
        <f t="shared" si="25"/>
        <v>#REF!</v>
      </c>
      <c r="Z72" s="32" t="e">
        <f t="shared" si="25"/>
        <v>#REF!</v>
      </c>
      <c r="AA72" s="32">
        <f t="shared" si="25"/>
      </c>
      <c r="AB72" s="32">
        <f t="shared" si="25"/>
      </c>
      <c r="AC72" s="32" t="e">
        <f t="shared" si="25"/>
        <v>#REF!</v>
      </c>
    </row>
    <row r="73" spans="1:29" ht="12" customHeight="1">
      <c r="A73" s="127" t="str">
        <f>'[1]table2 (v)'!B92</f>
        <v>15.1</v>
      </c>
      <c r="B73" s="130" t="s">
        <v>79</v>
      </c>
      <c r="C73" s="129">
        <v>476.7</v>
      </c>
      <c r="D73" s="129">
        <f t="shared" si="19"/>
        <v>0.92</v>
      </c>
      <c r="E73" s="129">
        <v>440.7</v>
      </c>
      <c r="F73" s="129">
        <f t="shared" si="20"/>
        <v>1.36</v>
      </c>
      <c r="G73" s="129">
        <v>601.2</v>
      </c>
      <c r="H73" s="5">
        <f>IF(C73+E73+G73=0,,1)</f>
        <v>1</v>
      </c>
      <c r="I73" s="7">
        <f>N('[4] '!$C$983)*'[4] '!$F$984*0.001</f>
        <v>328.1</v>
      </c>
      <c r="J73" s="7">
        <f>'[4] '!$C$984</f>
        <v>0</v>
      </c>
      <c r="K73" s="7">
        <f>'[4] '!$C$985</f>
        <v>0</v>
      </c>
      <c r="L73" s="7">
        <f>N('[4] '!$D$983)*'[4] '!$G$984*0.001</f>
        <v>388.1</v>
      </c>
      <c r="M73" s="7">
        <f>'[4] '!$D$984</f>
        <v>0</v>
      </c>
      <c r="N73" s="7">
        <f>'[4] '!$D$985</f>
        <v>0</v>
      </c>
      <c r="O73" s="33">
        <f>IF(L73=0,,'[1]production'!D88/L73)</f>
        <v>1.28</v>
      </c>
      <c r="P73" s="31"/>
      <c r="R73" s="32" t="e">
        <f>IF(I73=0,IF(ISNUMBER('[4] '!$F$983),"",":"),I73*#REF!)</f>
        <v>#REF!</v>
      </c>
      <c r="S73" s="32">
        <f>IF(J73=0,"",IF(NOT(ISNUMBER(J73)),":",J73*#REF!))</f>
      </c>
      <c r="T73" s="32">
        <f>IF(K73=0,"",IF(NOT(ISNUMBER(K73)),":",K73*#REF!))</f>
      </c>
      <c r="U73" s="32" t="e">
        <f>IF(C73=0,R73,C73*#REF!)</f>
        <v>#REF!</v>
      </c>
      <c r="V73" s="32" t="e">
        <f>IF(L73=0,IF(ISNUMBER('[4] '!$G$983),"",":"),L73*#REF!)</f>
        <v>#REF!</v>
      </c>
      <c r="W73" s="32">
        <f>IF(M73=0,"",IF(NOT(ISNUMBER(M73)),":",M73*#REF!))</f>
      </c>
      <c r="X73" s="32">
        <f>IF(N73=0,"",IF(NOT(ISNUMBER(N73)),":",N73*#REF!))</f>
      </c>
      <c r="Y73" s="32" t="e">
        <f>IF(E73=0,V73,E73*#REF!)</f>
        <v>#REF!</v>
      </c>
      <c r="Z73" s="32" t="e">
        <f>IF('[1]production'!D88=0,IF(ISNUMBER('[4] '!$H$983),"",":"),'[1]production'!D88*#REF!)</f>
        <v>#REF!</v>
      </c>
      <c r="AA73" s="32">
        <f>IF('[1]production'!E88=0,"",IF(ISNUMBER('[1]production'!E88),'[1]production'!E88*#REF!,":"))</f>
      </c>
      <c r="AB73" s="32">
        <f>IF('[1]production'!F88=0,"",IF(ISNUMBER('[1]production'!F88),'[1]production'!F88*#REF!,":"))</f>
      </c>
      <c r="AC73" s="32" t="e">
        <f>IF(G73=0,Z73,G73*#REF!)</f>
        <v>#REF!</v>
      </c>
    </row>
    <row r="74" spans="1:29" ht="28.5" customHeight="1">
      <c r="A74" s="143" t="str">
        <f>'[1]table2 (v)'!B94</f>
        <v>16</v>
      </c>
      <c r="B74" s="146" t="s">
        <v>81</v>
      </c>
      <c r="C74" s="145">
        <v>6084.3</v>
      </c>
      <c r="D74" s="145">
        <f t="shared" si="19"/>
        <v>0.98</v>
      </c>
      <c r="E74" s="145">
        <v>5941.1</v>
      </c>
      <c r="F74" s="145">
        <f t="shared" si="20"/>
        <v>1.35</v>
      </c>
      <c r="G74" s="145">
        <v>8015.4</v>
      </c>
      <c r="I74" s="7"/>
      <c r="J74" s="7"/>
      <c r="K74" s="7"/>
      <c r="L74" s="7"/>
      <c r="M74" s="7"/>
      <c r="N74" s="7"/>
      <c r="O74" s="33"/>
      <c r="P74" s="31"/>
      <c r="R74" s="32" t="e">
        <f aca="true" t="shared" si="26" ref="R74:AC74">IF(SUM(R71,R72)=0,IF(COUNTIF(R71:R72,":")&gt;0,":",""),SUM(R71,R72))</f>
        <v>#REF!</v>
      </c>
      <c r="S74" s="32" t="e">
        <f t="shared" si="26"/>
        <v>#REF!</v>
      </c>
      <c r="T74" s="32" t="e">
        <f t="shared" si="26"/>
        <v>#REF!</v>
      </c>
      <c r="U74" s="32" t="e">
        <f t="shared" si="26"/>
        <v>#REF!</v>
      </c>
      <c r="V74" s="32" t="e">
        <f t="shared" si="26"/>
        <v>#REF!</v>
      </c>
      <c r="W74" s="32" t="e">
        <f t="shared" si="26"/>
        <v>#REF!</v>
      </c>
      <c r="X74" s="32" t="e">
        <f t="shared" si="26"/>
        <v>#REF!</v>
      </c>
      <c r="Y74" s="32" t="e">
        <f t="shared" si="26"/>
        <v>#REF!</v>
      </c>
      <c r="Z74" s="32" t="e">
        <f t="shared" si="26"/>
        <v>#REF!</v>
      </c>
      <c r="AA74" s="32" t="e">
        <f t="shared" si="26"/>
        <v>#REF!</v>
      </c>
      <c r="AB74" s="32" t="e">
        <f t="shared" si="26"/>
        <v>#REF!</v>
      </c>
      <c r="AC74" s="32" t="e">
        <f t="shared" si="26"/>
        <v>#REF!</v>
      </c>
    </row>
    <row r="75" spans="1:29" ht="29.25" customHeight="1">
      <c r="A75" s="143" t="str">
        <f>'[1]table2 (v)'!B95</f>
        <v>17</v>
      </c>
      <c r="B75" s="146" t="s">
        <v>82</v>
      </c>
      <c r="C75" s="145">
        <v>704.7</v>
      </c>
      <c r="D75" s="145">
        <f t="shared" si="19"/>
        <v>0.77</v>
      </c>
      <c r="E75" s="145">
        <v>542.2</v>
      </c>
      <c r="F75" s="145">
        <f t="shared" si="20"/>
        <v>1.33</v>
      </c>
      <c r="G75" s="145">
        <v>722.7</v>
      </c>
      <c r="I75" s="7"/>
      <c r="J75" s="7"/>
      <c r="K75" s="7"/>
      <c r="L75" s="7"/>
      <c r="M75" s="7"/>
      <c r="N75" s="7"/>
      <c r="O75" s="33"/>
      <c r="P75" s="31"/>
      <c r="R75" s="32" t="e">
        <f aca="true" t="shared" si="27" ref="R75:AC75">IF(SUM(R76,R85)=0,IF(COUNTIF(R77:R85,":")&gt;0,":",""),SUM(R76,R85))</f>
        <v>#REF!</v>
      </c>
      <c r="S75" s="32">
        <f t="shared" si="27"/>
      </c>
      <c r="T75" s="32">
        <f t="shared" si="27"/>
      </c>
      <c r="U75" s="32" t="e">
        <f t="shared" si="27"/>
        <v>#REF!</v>
      </c>
      <c r="V75" s="32" t="e">
        <f t="shared" si="27"/>
        <v>#REF!</v>
      </c>
      <c r="W75" s="32">
        <f t="shared" si="27"/>
      </c>
      <c r="X75" s="32">
        <f t="shared" si="27"/>
      </c>
      <c r="Y75" s="32" t="e">
        <f t="shared" si="27"/>
        <v>#REF!</v>
      </c>
      <c r="Z75" s="32" t="e">
        <f t="shared" si="27"/>
        <v>#REF!</v>
      </c>
      <c r="AA75" s="32">
        <f t="shared" si="27"/>
      </c>
      <c r="AB75" s="32">
        <f t="shared" si="27"/>
      </c>
      <c r="AC75" s="32" t="e">
        <f t="shared" si="27"/>
        <v>#REF!</v>
      </c>
    </row>
    <row r="76" spans="1:29" ht="12" customHeight="1">
      <c r="A76" s="127" t="str">
        <f>'[1]table2 (v)'!B96</f>
        <v>17.1</v>
      </c>
      <c r="B76" s="128" t="s">
        <v>83</v>
      </c>
      <c r="C76" s="129">
        <v>665.9</v>
      </c>
      <c r="D76" s="129">
        <f t="shared" si="19"/>
        <v>0.67</v>
      </c>
      <c r="E76" s="129">
        <v>443.3</v>
      </c>
      <c r="F76" s="129">
        <f t="shared" si="20"/>
        <v>1.35</v>
      </c>
      <c r="G76" s="129">
        <v>597.7</v>
      </c>
      <c r="H76" s="5">
        <f aca="true" t="shared" si="28" ref="H76:H85">IF(C76+E76+G76=0,,1)</f>
        <v>1</v>
      </c>
      <c r="I76" s="7"/>
      <c r="J76" s="7"/>
      <c r="K76" s="7"/>
      <c r="L76" s="7"/>
      <c r="M76" s="7"/>
      <c r="N76" s="7"/>
      <c r="O76" s="33"/>
      <c r="P76" s="31"/>
      <c r="R76" s="32" t="e">
        <f aca="true" t="shared" si="29" ref="R76:AC76">IF(SUM(R77:R82,R84)=0,IF(COUNTIF(R77:R84,":")&gt;0,":",""),SUM(R77:R82,R84))</f>
        <v>#REF!</v>
      </c>
      <c r="S76" s="32">
        <f t="shared" si="29"/>
      </c>
      <c r="T76" s="32">
        <f t="shared" si="29"/>
      </c>
      <c r="U76" s="32" t="e">
        <f t="shared" si="29"/>
        <v>#REF!</v>
      </c>
      <c r="V76" s="32" t="e">
        <f t="shared" si="29"/>
        <v>#REF!</v>
      </c>
      <c r="W76" s="32">
        <f t="shared" si="29"/>
      </c>
      <c r="X76" s="32">
        <f t="shared" si="29"/>
      </c>
      <c r="Y76" s="32" t="e">
        <f t="shared" si="29"/>
        <v>#REF!</v>
      </c>
      <c r="Z76" s="32" t="e">
        <f t="shared" si="29"/>
        <v>#REF!</v>
      </c>
      <c r="AA76" s="32">
        <f t="shared" si="29"/>
      </c>
      <c r="AB76" s="32">
        <f t="shared" si="29"/>
      </c>
      <c r="AC76" s="32" t="e">
        <f t="shared" si="29"/>
        <v>#REF!</v>
      </c>
    </row>
    <row r="77" spans="1:29" ht="12" customHeight="1">
      <c r="A77" s="127" t="str">
        <f>'[1]table2 (v)'!B97</f>
        <v>17.1/1</v>
      </c>
      <c r="B77" s="130" t="s">
        <v>84</v>
      </c>
      <c r="C77" s="129">
        <v>326.5</v>
      </c>
      <c r="D77" s="129">
        <f t="shared" si="19"/>
        <v>0.5</v>
      </c>
      <c r="E77" s="129">
        <v>163.9</v>
      </c>
      <c r="F77" s="129">
        <f t="shared" si="20"/>
        <v>1.36</v>
      </c>
      <c r="G77" s="129">
        <v>223.3</v>
      </c>
      <c r="H77" s="5">
        <f t="shared" si="28"/>
        <v>1</v>
      </c>
      <c r="I77" s="7">
        <f>'[4] '!$F$999*'[4] '!$F$998*0.001</f>
        <v>148.6</v>
      </c>
      <c r="J77" s="7">
        <f>'[4] '!$C$998</f>
        <v>0</v>
      </c>
      <c r="K77" s="7">
        <f>'[4] '!$C$999</f>
        <v>0</v>
      </c>
      <c r="L77" s="7">
        <f>'[4] '!$G$999*'[4] '!$G$998*0.001</f>
        <v>166.6</v>
      </c>
      <c r="M77" s="7">
        <f>'[4] '!$D$998</f>
        <v>0</v>
      </c>
      <c r="N77" s="7">
        <f>'[4] '!$D$999</f>
        <v>0</v>
      </c>
      <c r="O77" s="33">
        <f>IF(L77=0,,'[1]production'!D93/L77)</f>
        <v>1.28</v>
      </c>
      <c r="P77" s="31"/>
      <c r="R77" s="32" t="e">
        <f>IF(I77=0,IF(ISNUMBER('[4] '!$F$989),"",":"),I77*#REF!)</f>
        <v>#REF!</v>
      </c>
      <c r="S77" s="32">
        <f>IF(J77=0,"",IF(NOT(ISNUMBER(J77)),":",J77*#REF!))</f>
      </c>
      <c r="T77" s="32">
        <f>IF(K77=0,"",IF(NOT(ISNUMBER(K77)),":",K77*#REF!))</f>
      </c>
      <c r="U77" s="32" t="e">
        <f>IF(C77=0,R77,C77*#REF!)</f>
        <v>#REF!</v>
      </c>
      <c r="V77" s="32" t="e">
        <f>IF(L77=0,IF(ISNUMBER('[4] '!$G$989),"",":"),L77*#REF!)</f>
        <v>#REF!</v>
      </c>
      <c r="W77" s="32">
        <f>IF(M77=0,"",IF(NOT(ISNUMBER(M77)),":",M77*#REF!))</f>
      </c>
      <c r="X77" s="32">
        <f>IF(N77=0,"",IF(NOT(ISNUMBER(N77)),":",N77*#REF!))</f>
      </c>
      <c r="Y77" s="32" t="e">
        <f>IF(E77=0,V77,E77*#REF!)</f>
        <v>#REF!</v>
      </c>
      <c r="Z77" s="32" t="e">
        <f>IF('[1]production'!D93=0,IF(ISNUMBER('[4] '!$H$989),"",":"),'[1]production'!D93*#REF!)</f>
        <v>#REF!</v>
      </c>
      <c r="AA77" s="32">
        <f>IF('[1]production'!E93=0,"",IF(ISNUMBER('[1]production'!E93),'[1]production'!E93*#REF!,":"))</f>
      </c>
      <c r="AB77" s="32">
        <f>IF('[1]production'!F93=0,"",IF(ISNUMBER('[1]production'!F93),'[1]production'!F93*#REF!,":"))</f>
      </c>
      <c r="AC77" s="32" t="e">
        <f>IF(G77=0,Z77,G77*#REF!)</f>
        <v>#REF!</v>
      </c>
    </row>
    <row r="78" spans="1:29" ht="12" customHeight="1">
      <c r="A78" s="127" t="str">
        <f>'[1]table2 (v)'!B98</f>
        <v>17.1/2</v>
      </c>
      <c r="B78" s="130" t="s">
        <v>85</v>
      </c>
      <c r="C78" s="129">
        <v>78.6</v>
      </c>
      <c r="D78" s="129">
        <f t="shared" si="19"/>
        <v>0.59</v>
      </c>
      <c r="E78" s="129">
        <v>46.1</v>
      </c>
      <c r="F78" s="129">
        <f t="shared" si="20"/>
        <v>1.47</v>
      </c>
      <c r="G78" s="129">
        <v>67.8</v>
      </c>
      <c r="H78" s="5">
        <f t="shared" si="28"/>
        <v>1</v>
      </c>
      <c r="I78" s="7">
        <f>'[4] '!$F$1010*'[4] '!$F$1009*0.001</f>
        <v>117.4</v>
      </c>
      <c r="J78" s="7">
        <f>'[4] '!$C$1009</f>
        <v>0</v>
      </c>
      <c r="K78" s="7">
        <f>'[4] '!$C$1010</f>
        <v>0</v>
      </c>
      <c r="L78" s="7">
        <f>'[4] '!$G$1010*'[4] '!$G$1009*0.001</f>
        <v>138.7</v>
      </c>
      <c r="M78" s="7">
        <f>'[4] '!$D$1009</f>
        <v>0</v>
      </c>
      <c r="N78" s="7">
        <f>'[4] '!$D$1010</f>
        <v>0</v>
      </c>
      <c r="O78" s="33">
        <f>IF(L78=0,,'[1]production'!D94/L78)</f>
        <v>0.36</v>
      </c>
      <c r="P78" s="31"/>
      <c r="R78" s="32" t="e">
        <f>IF(I78=0,IF(ISNUMBER('[4] '!$F$1000),"",":"),I78*#REF!)</f>
        <v>#REF!</v>
      </c>
      <c r="S78" s="32">
        <f>IF(J78=0,"",IF(NOT(ISNUMBER(J78)),":",J78*#REF!))</f>
      </c>
      <c r="T78" s="32">
        <f>IF(K78=0,"",IF(NOT(ISNUMBER(K78)),":",K78*#REF!))</f>
      </c>
      <c r="U78" s="32" t="e">
        <f>IF(C78=0,R78,C78*#REF!)</f>
        <v>#REF!</v>
      </c>
      <c r="V78" s="32" t="e">
        <f>IF(L78=0,IF(ISNUMBER('[4] '!$G$1000),"",":"),L78*#REF!)</f>
        <v>#REF!</v>
      </c>
      <c r="W78" s="32">
        <f>IF(M78=0,"",IF(NOT(ISNUMBER(M78)),":",M78*#REF!))</f>
      </c>
      <c r="X78" s="32">
        <f>IF(N78=0,"",IF(NOT(ISNUMBER(N78)),":",N78*#REF!))</f>
      </c>
      <c r="Y78" s="32" t="e">
        <f>IF(E78=0,V78,E78*#REF!)</f>
        <v>#REF!</v>
      </c>
      <c r="Z78" s="32" t="e">
        <f>IF('[1]production'!D94=0,IF(ISNUMBER('[4] '!$H$1000),"",":"),'[1]production'!D94*#REF!)</f>
        <v>#REF!</v>
      </c>
      <c r="AA78" s="32">
        <f>IF('[1]production'!E94=0,"",IF(ISNUMBER('[1]production'!E94),'[1]production'!E94*#REF!,":"))</f>
      </c>
      <c r="AB78" s="32">
        <f>IF('[1]production'!F94=0,"",IF(ISNUMBER('[1]production'!F94),'[1]production'!F94*#REF!,":"))</f>
      </c>
      <c r="AC78" s="32" t="e">
        <f>IF(G78=0,Z78,G78*#REF!)</f>
        <v>#REF!</v>
      </c>
    </row>
    <row r="79" spans="1:29" ht="12" customHeight="1">
      <c r="A79" s="127" t="str">
        <f>'[1]table2 (v)'!B99</f>
        <v>17.1/3</v>
      </c>
      <c r="B79" s="130" t="s">
        <v>86</v>
      </c>
      <c r="C79" s="129">
        <v>26.9</v>
      </c>
      <c r="D79" s="129">
        <f t="shared" si="19"/>
        <v>0.67</v>
      </c>
      <c r="E79" s="129">
        <v>18.1</v>
      </c>
      <c r="F79" s="129">
        <f t="shared" si="20"/>
        <v>1.54</v>
      </c>
      <c r="G79" s="129">
        <v>27.8</v>
      </c>
      <c r="H79" s="5">
        <f t="shared" si="28"/>
        <v>1</v>
      </c>
      <c r="I79" s="7">
        <f>'[4] '!$F$1021*'[4] '!$F$1020*0.001</f>
        <v>80.9</v>
      </c>
      <c r="J79" s="7">
        <f>'[4] '!$C$1020</f>
        <v>0</v>
      </c>
      <c r="K79" s="7">
        <f>'[4] '!$C$1021</f>
        <v>0</v>
      </c>
      <c r="L79" s="7">
        <f>'[4] '!$G$1021*'[4] '!$G$1020*0.001</f>
        <v>66.2</v>
      </c>
      <c r="M79" s="7">
        <f>'[4] '!$D$1020</f>
        <v>0</v>
      </c>
      <c r="N79" s="7">
        <f>'[4] '!$D$1021</f>
        <v>0</v>
      </c>
      <c r="O79" s="33">
        <f>IF(L79=0,,'[1]production'!D95/L79)</f>
        <v>0.42</v>
      </c>
      <c r="P79" s="31"/>
      <c r="R79" s="32" t="e">
        <f>IF(I79=0,IF(ISNUMBER('[4] '!$F$1011),"",":"),I79*#REF!)</f>
        <v>#REF!</v>
      </c>
      <c r="S79" s="32">
        <f>IF(J79=0,"",IF(NOT(ISNUMBER(J79)),":",J79*#REF!))</f>
      </c>
      <c r="T79" s="32">
        <f>IF(K79=0,"",IF(NOT(ISNUMBER(K79)),":",K79*#REF!))</f>
      </c>
      <c r="U79" s="32" t="e">
        <f>IF(C79=0,R79,C79*#REF!)</f>
        <v>#REF!</v>
      </c>
      <c r="V79" s="32" t="e">
        <f>IF(L79=0,IF(ISNUMBER('[4] '!$G$1011),"",":"),L79*#REF!)</f>
        <v>#REF!</v>
      </c>
      <c r="W79" s="32">
        <f>IF(M79=0,"",IF(NOT(ISNUMBER(M79)),":",M79*#REF!))</f>
      </c>
      <c r="X79" s="32">
        <f>IF(N79=0,"",IF(NOT(ISNUMBER(N79)),":",N79*#REF!))</f>
      </c>
      <c r="Y79" s="32" t="e">
        <f>IF(E79=0,V79,E79*#REF!)</f>
        <v>#REF!</v>
      </c>
      <c r="Z79" s="32" t="e">
        <f>IF('[1]production'!D95=0,IF(ISNUMBER('[4] '!$H$1011),"",":"),'[1]production'!D95*#REF!)</f>
        <v>#REF!</v>
      </c>
      <c r="AA79" s="32">
        <f>IF('[1]production'!E95=0,"",IF(ISNUMBER('[1]production'!E95),'[1]production'!E95*#REF!,":"))</f>
      </c>
      <c r="AB79" s="32">
        <f>IF('[1]production'!F95=0,"",IF(ISNUMBER('[1]production'!F95),'[1]production'!F95*#REF!,":"))</f>
      </c>
      <c r="AC79" s="32" t="e">
        <f>IF(G79=0,Z79,G79*#REF!)</f>
        <v>#REF!</v>
      </c>
    </row>
    <row r="80" spans="1:29" ht="12" customHeight="1">
      <c r="A80" s="127" t="str">
        <f>'[1]table2 (v)'!B100</f>
        <v>17.1/4</v>
      </c>
      <c r="B80" s="130" t="s">
        <v>87</v>
      </c>
      <c r="C80" s="129">
        <v>32.8</v>
      </c>
      <c r="D80" s="129">
        <f t="shared" si="19"/>
        <v>0.99</v>
      </c>
      <c r="E80" s="129">
        <v>32.4</v>
      </c>
      <c r="F80" s="129">
        <f t="shared" si="20"/>
        <v>1.72</v>
      </c>
      <c r="G80" s="129">
        <v>55.7</v>
      </c>
      <c r="H80" s="5">
        <f t="shared" si="28"/>
        <v>1</v>
      </c>
      <c r="I80" s="7">
        <f>'[4] '!$F$1032*'[4] '!$F$1031*0.001</f>
        <v>99.2</v>
      </c>
      <c r="J80" s="7">
        <f>'[4] '!$C$1031</f>
        <v>0</v>
      </c>
      <c r="K80" s="7">
        <f>'[4] '!$C$1032</f>
        <v>0</v>
      </c>
      <c r="L80" s="7">
        <f>'[4] '!$G$1032*'[4] '!$G$1031*0.001</f>
        <v>69.3</v>
      </c>
      <c r="M80" s="7">
        <f>'[4] '!$D$1031</f>
        <v>0</v>
      </c>
      <c r="N80" s="7">
        <f>'[4] '!$D$1032</f>
        <v>0</v>
      </c>
      <c r="O80" s="33">
        <f>IF(L80=0,,'[1]production'!D96/L80)</f>
        <v>0.5</v>
      </c>
      <c r="P80" s="31"/>
      <c r="R80" s="32" t="e">
        <f>IF(I80=0,IF(ISNUMBER('[4] '!$F$1022),"",":"),I80*#REF!)</f>
        <v>#REF!</v>
      </c>
      <c r="S80" s="32">
        <f>IF(J80=0,"",IF(NOT(ISNUMBER(J80)),":",J80*#REF!))</f>
      </c>
      <c r="T80" s="32">
        <f>IF(K80=0,"",IF(NOT(ISNUMBER(K80)),":",K80*#REF!))</f>
      </c>
      <c r="U80" s="32" t="e">
        <f>IF(C80=0,R80,C80*#REF!)</f>
        <v>#REF!</v>
      </c>
      <c r="V80" s="32" t="e">
        <f>IF(L80=0,IF(ISNUMBER('[4] '!$G$1022),"",":"),L80*#REF!)</f>
        <v>#REF!</v>
      </c>
      <c r="W80" s="32">
        <f>IF(M80=0,"",IF(NOT(ISNUMBER(M80)),":",M80*#REF!))</f>
      </c>
      <c r="X80" s="32">
        <f>IF(N80=0,"",IF(NOT(ISNUMBER(N80)),":",N80*#REF!))</f>
      </c>
      <c r="Y80" s="32" t="e">
        <f>IF(E80=0,V80,E80*#REF!)</f>
        <v>#REF!</v>
      </c>
      <c r="Z80" s="32" t="e">
        <f>IF('[1]production'!D96=0,IF(ISNUMBER('[4] '!$H$1022),"",":"),'[1]production'!D96*#REF!)</f>
        <v>#REF!</v>
      </c>
      <c r="AA80" s="32">
        <f>IF('[1]production'!E96=0,"",IF(ISNUMBER('[1]production'!E96),'[1]production'!E96*#REF!,":"))</f>
      </c>
      <c r="AB80" s="32">
        <f>IF('[1]production'!F96=0,"",IF(ISNUMBER('[1]production'!F96),'[1]production'!F96*#REF!,":"))</f>
      </c>
      <c r="AC80" s="32" t="e">
        <f>IF(G80=0,Z80,G80*#REF!)</f>
        <v>#REF!</v>
      </c>
    </row>
    <row r="81" spans="1:29" ht="12" customHeight="1">
      <c r="A81" s="127" t="str">
        <f>'[1]table2 (v)'!B101</f>
        <v>17.1/5</v>
      </c>
      <c r="B81" s="130" t="s">
        <v>88</v>
      </c>
      <c r="C81" s="129">
        <v>122.7</v>
      </c>
      <c r="D81" s="129">
        <f t="shared" si="19"/>
        <v>0.61</v>
      </c>
      <c r="E81" s="129">
        <v>74.8</v>
      </c>
      <c r="F81" s="129">
        <f t="shared" si="20"/>
        <v>0.92</v>
      </c>
      <c r="G81" s="129">
        <v>68.9</v>
      </c>
      <c r="H81" s="5">
        <f t="shared" si="28"/>
        <v>1</v>
      </c>
      <c r="I81" s="7">
        <f>'[4] '!$F$1043*'[4] '!$F$1042*0.001</f>
        <v>207</v>
      </c>
      <c r="J81" s="7">
        <f>'[4] '!$C$1042</f>
        <v>0</v>
      </c>
      <c r="K81" s="7">
        <f>'[4] '!$C$1043</f>
        <v>0</v>
      </c>
      <c r="L81" s="7">
        <f>'[4] '!$G$1043*'[4] '!$G$1042*0.001</f>
        <v>214.8</v>
      </c>
      <c r="M81" s="7">
        <f>'[4] '!$D$1042</f>
        <v>0</v>
      </c>
      <c r="N81" s="7">
        <f>'[4] '!$D$1043</f>
        <v>0</v>
      </c>
      <c r="O81" s="33">
        <f>IF(L81=0,,'[1]production'!D97/L81)</f>
        <v>0.84</v>
      </c>
      <c r="P81" s="31"/>
      <c r="R81" s="32" t="e">
        <f>IF(I81=0,IF(ISNUMBER('[4] '!$F$1033),"",":"),I81*#REF!)</f>
        <v>#REF!</v>
      </c>
      <c r="S81" s="32">
        <f>IF(J81=0,"",IF(NOT(ISNUMBER(J81)),":",J81*#REF!))</f>
      </c>
      <c r="T81" s="32">
        <f>IF(K81=0,"",IF(NOT(ISNUMBER(K81)),":",K81*#REF!))</f>
      </c>
      <c r="U81" s="32" t="e">
        <f>IF(C81=0,R81,C81*#REF!)</f>
        <v>#REF!</v>
      </c>
      <c r="V81" s="32" t="e">
        <f>IF(L81=0,IF(ISNUMBER('[4] '!$G$1033),"",":"),L81*#REF!)</f>
        <v>#REF!</v>
      </c>
      <c r="W81" s="32">
        <f>IF(M81=0,"",IF(NOT(ISNUMBER(M81)),":",M81*#REF!))</f>
      </c>
      <c r="X81" s="32">
        <f>IF(N81=0,"",IF(NOT(ISNUMBER(N81)),":",N81*#REF!))</f>
      </c>
      <c r="Y81" s="32" t="e">
        <f>IF(E81=0,V81,E81*#REF!)</f>
        <v>#REF!</v>
      </c>
      <c r="Z81" s="32" t="e">
        <f>IF('[1]production'!D97=0,IF(ISNUMBER('[4] '!$H$1033),"",":"),'[1]production'!D97*#REF!)</f>
        <v>#REF!</v>
      </c>
      <c r="AA81" s="32">
        <f>IF('[1]production'!E97=0,"",IF(ISNUMBER('[1]production'!E97),'[1]production'!E97*#REF!,":"))</f>
      </c>
      <c r="AB81" s="32">
        <f>IF('[1]production'!F97=0,"",IF(ISNUMBER('[1]production'!F97),'[1]production'!F97*#REF!,":"))</f>
      </c>
      <c r="AC81" s="32" t="e">
        <f>IF(G81=0,Z81,G81*#REF!)</f>
        <v>#REF!</v>
      </c>
    </row>
    <row r="82" spans="1:29" ht="12" customHeight="1">
      <c r="A82" s="127" t="str">
        <f>'[1]table2 (v)'!B102</f>
        <v>17.1/6</v>
      </c>
      <c r="B82" s="130" t="s">
        <v>89</v>
      </c>
      <c r="C82" s="129">
        <v>62.3</v>
      </c>
      <c r="D82" s="129">
        <f t="shared" si="19"/>
        <v>1.54</v>
      </c>
      <c r="E82" s="129">
        <v>96.2</v>
      </c>
      <c r="F82" s="129">
        <f t="shared" si="20"/>
        <v>1.42</v>
      </c>
      <c r="G82" s="129">
        <v>136.8</v>
      </c>
      <c r="H82" s="5">
        <f t="shared" si="28"/>
        <v>1</v>
      </c>
      <c r="I82" s="7"/>
      <c r="J82" s="7"/>
      <c r="K82" s="7"/>
      <c r="L82" s="7"/>
      <c r="M82" s="7"/>
      <c r="N82" s="7"/>
      <c r="O82" s="33"/>
      <c r="P82" s="31"/>
      <c r="R82" s="32" t="e">
        <f aca="true" t="shared" si="30" ref="R82:AC82">IF(SUM(R83:R83)=0,IF(COUNTIF(R83:R83,":")&gt;0,":",""),SUM(R83:R83))</f>
        <v>#REF!</v>
      </c>
      <c r="S82" s="32">
        <f t="shared" si="30"/>
      </c>
      <c r="T82" s="32">
        <f t="shared" si="30"/>
      </c>
      <c r="U82" s="32" t="e">
        <f t="shared" si="30"/>
        <v>#REF!</v>
      </c>
      <c r="V82" s="32" t="e">
        <f t="shared" si="30"/>
        <v>#REF!</v>
      </c>
      <c r="W82" s="32">
        <f t="shared" si="30"/>
      </c>
      <c r="X82" s="32">
        <f t="shared" si="30"/>
      </c>
      <c r="Y82" s="32" t="e">
        <f t="shared" si="30"/>
        <v>#REF!</v>
      </c>
      <c r="Z82" s="32" t="e">
        <f t="shared" si="30"/>
        <v>#REF!</v>
      </c>
      <c r="AA82" s="32">
        <f t="shared" si="30"/>
      </c>
      <c r="AB82" s="32">
        <f t="shared" si="30"/>
      </c>
      <c r="AC82" s="32" t="e">
        <f t="shared" si="30"/>
        <v>#REF!</v>
      </c>
    </row>
    <row r="83" spans="1:29" ht="12" customHeight="1">
      <c r="A83" s="127" t="str">
        <f>'[1]table2 (v)'!B103</f>
        <v>17.1/6/1</v>
      </c>
      <c r="B83" s="131" t="s">
        <v>90</v>
      </c>
      <c r="C83" s="129">
        <v>62.3</v>
      </c>
      <c r="D83" s="129">
        <f t="shared" si="19"/>
        <v>1.54</v>
      </c>
      <c r="E83" s="129">
        <v>96.2</v>
      </c>
      <c r="F83" s="129">
        <f t="shared" si="20"/>
        <v>1.42</v>
      </c>
      <c r="G83" s="129">
        <v>136.8</v>
      </c>
      <c r="H83" s="5">
        <f t="shared" si="28"/>
        <v>1</v>
      </c>
      <c r="I83" s="7">
        <f>'[4] '!$F$1054*'[4] '!$F$1053*0.001</f>
        <v>15.1</v>
      </c>
      <c r="J83" s="7">
        <f>'[4] '!$C$1053</f>
        <v>0</v>
      </c>
      <c r="K83" s="7">
        <f>'[4] '!$C$1054</f>
        <v>0</v>
      </c>
      <c r="L83" s="7">
        <f>'[4] '!$G$1054*'[4] '!$G$1053*0.001</f>
        <v>17.3</v>
      </c>
      <c r="M83" s="7">
        <f>'[4] '!$D$1053</f>
        <v>0</v>
      </c>
      <c r="N83" s="7">
        <f>'[4] '!$D$1054</f>
        <v>0</v>
      </c>
      <c r="O83" s="33">
        <f>IF(L83=0,,'[1]production'!D99/L83)</f>
        <v>1.7</v>
      </c>
      <c r="P83" s="31"/>
      <c r="R83" s="32" t="e">
        <f>IF(I83=0,IF(ISNUMBER('[4] '!$F$1044),"",":"),I83*#REF!)</f>
        <v>#REF!</v>
      </c>
      <c r="S83" s="32">
        <f>IF(J83=0,"",IF(NOT(ISNUMBER(J83)),":",J83*#REF!))</f>
      </c>
      <c r="T83" s="32">
        <f>IF(K83=0,"",IF(NOT(ISNUMBER(K83)),":",K83*#REF!))</f>
      </c>
      <c r="U83" s="32" t="e">
        <f>IF(C83=0,R83,C83*#REF!)</f>
        <v>#REF!</v>
      </c>
      <c r="V83" s="32" t="e">
        <f>IF(L83=0,IF(ISNUMBER('[4] '!$G$1044),"",":"),L83*#REF!)</f>
        <v>#REF!</v>
      </c>
      <c r="W83" s="32">
        <f>IF(M83=0,"",IF(NOT(ISNUMBER(M83)),":",M83*#REF!))</f>
      </c>
      <c r="X83" s="32">
        <f>IF(N83=0,"",IF(NOT(ISNUMBER(N83)),":",N83*#REF!))</f>
      </c>
      <c r="Y83" s="32" t="e">
        <f>IF(E83=0,V83,E83*#REF!)</f>
        <v>#REF!</v>
      </c>
      <c r="Z83" s="32" t="e">
        <f>IF('[1]production'!D99=0,IF(ISNUMBER('[4] '!$H$1044),"",":"),'[1]production'!D99*#REF!)</f>
        <v>#REF!</v>
      </c>
      <c r="AA83" s="32">
        <f>IF('[1]production'!E99=0,"",IF(ISNUMBER('[1]production'!E99),'[1]production'!E99*#REF!,":"))</f>
      </c>
      <c r="AB83" s="32">
        <f>IF('[1]production'!F99=0,"",IF(ISNUMBER('[1]production'!F99),'[1]production'!F99*#REF!,":"))</f>
      </c>
      <c r="AC83" s="32" t="e">
        <f>IF(G83=0,Z83,G83*#REF!)</f>
        <v>#REF!</v>
      </c>
    </row>
    <row r="84" spans="1:29" ht="12" customHeight="1">
      <c r="A84" s="127" t="str">
        <f>'[1]table2 (v)'!B105</f>
        <v>17.1/7</v>
      </c>
      <c r="B84" s="130" t="s">
        <v>91</v>
      </c>
      <c r="C84" s="129">
        <v>16.1</v>
      </c>
      <c r="D84" s="129">
        <f t="shared" si="19"/>
        <v>0.73</v>
      </c>
      <c r="E84" s="129">
        <v>11.8</v>
      </c>
      <c r="F84" s="129">
        <f t="shared" si="20"/>
        <v>1.47</v>
      </c>
      <c r="G84" s="129">
        <v>17.4</v>
      </c>
      <c r="H84" s="5">
        <f t="shared" si="28"/>
        <v>1</v>
      </c>
      <c r="I84" s="7">
        <f>'[4] '!$F$1087*'[4] '!$F$1086*0.001</f>
        <v>25.8</v>
      </c>
      <c r="J84" s="7">
        <f>'[4] '!$C$1086</f>
        <v>0</v>
      </c>
      <c r="K84" s="7">
        <f>'[4] '!$C$1087</f>
        <v>0</v>
      </c>
      <c r="L84" s="7">
        <f>'[4] '!$G$1087*'[4] '!$G$1086*0.001</f>
        <v>15.8</v>
      </c>
      <c r="M84" s="7">
        <f>'[4] '!$D$1086</f>
        <v>0</v>
      </c>
      <c r="N84" s="7">
        <f>'[4] '!$D$1087</f>
        <v>0</v>
      </c>
      <c r="O84" s="33">
        <f>IF(L84=0,,'[1]production'!D101/L84)</f>
        <v>0.39</v>
      </c>
      <c r="P84" s="31"/>
      <c r="R84" s="32" t="e">
        <f>IF(I84=0,IF(ISNUMBER('[4] '!$F$1077),"",":"),I84*#REF!)</f>
        <v>#REF!</v>
      </c>
      <c r="S84" s="32">
        <f>IF(J84=0,"",IF(NOT(ISNUMBER(J84)),":",J84*#REF!))</f>
      </c>
      <c r="T84" s="32">
        <f>IF(K84=0,"",IF(NOT(ISNUMBER(K84)),":",K84*#REF!))</f>
      </c>
      <c r="U84" s="32" t="e">
        <f>IF(C84=0,R84,C84*#REF!)</f>
        <v>#REF!</v>
      </c>
      <c r="V84" s="32" t="e">
        <f>IF(L84=0,IF(ISNUMBER('[4] '!$G$1077),"",":"),L84*#REF!)</f>
        <v>#REF!</v>
      </c>
      <c r="W84" s="32">
        <f>IF(M84=0,"",IF(NOT(ISNUMBER(M84)),":",M84*#REF!))</f>
      </c>
      <c r="X84" s="32">
        <f>IF(N84=0,"",IF(NOT(ISNUMBER(N84)),":",N84*#REF!))</f>
      </c>
      <c r="Y84" s="32" t="e">
        <f>IF(E84=0,V84,E84*#REF!)</f>
        <v>#REF!</v>
      </c>
      <c r="Z84" s="32" t="e">
        <f>IF('[1]production'!D101=0,IF(ISNUMBER('[4] '!$H$1077),"",":"),'[1]production'!D101*#REF!)</f>
        <v>#REF!</v>
      </c>
      <c r="AA84" s="32">
        <f>IF('[1]production'!E101=0,"",IF(ISNUMBER('[1]production'!E101),'[1]production'!E101*#REF!,":"))</f>
      </c>
      <c r="AB84" s="32">
        <f>IF('[1]production'!F101=0,"",IF(ISNUMBER('[1]production'!F101),'[1]production'!F101*#REF!,":"))</f>
      </c>
      <c r="AC84" s="32" t="e">
        <f>IF(G84=0,Z84,G84*#REF!)</f>
        <v>#REF!</v>
      </c>
    </row>
    <row r="85" spans="1:29" ht="24">
      <c r="A85" s="127" t="str">
        <f>'[1]table2 (v)'!B106</f>
        <v>17.2</v>
      </c>
      <c r="B85" s="133" t="s">
        <v>92</v>
      </c>
      <c r="C85" s="129">
        <v>38.8</v>
      </c>
      <c r="D85" s="129">
        <f t="shared" si="19"/>
        <v>2.55</v>
      </c>
      <c r="E85" s="129">
        <v>98.9</v>
      </c>
      <c r="F85" s="129">
        <f t="shared" si="20"/>
        <v>1.26</v>
      </c>
      <c r="G85" s="129">
        <v>125</v>
      </c>
      <c r="H85" s="5">
        <f t="shared" si="28"/>
        <v>1</v>
      </c>
      <c r="I85" s="7">
        <f>N('[4] '!$C$1088)*'[4] '!$F$1089*0.001</f>
        <v>182.5</v>
      </c>
      <c r="J85" s="7">
        <f>'[4] '!$C$1090</f>
        <v>0</v>
      </c>
      <c r="K85" s="7">
        <f>'[4] '!$C$1090</f>
        <v>0</v>
      </c>
      <c r="L85" s="7">
        <f>N('[4] '!$D$1088)*'[4] '!$G$1089*0.001</f>
        <v>120.8</v>
      </c>
      <c r="M85" s="7">
        <f>'[4] '!$D$1090</f>
        <v>0</v>
      </c>
      <c r="N85" s="7">
        <f>'[4] '!$D$1090</f>
        <v>0</v>
      </c>
      <c r="O85" s="33">
        <f>IF(L85=0,,'[1]production'!D102/L85)</f>
        <v>1.09</v>
      </c>
      <c r="P85" s="31"/>
      <c r="R85" s="32" t="e">
        <f>IF(I85=0,IF(ISNUMBER('[4] '!$F$1088),"",":"),I85*#REF!)</f>
        <v>#REF!</v>
      </c>
      <c r="S85" s="32">
        <f>IF(J85=0,"",IF(NOT(ISNUMBER(J85)),":",J85*#REF!))</f>
      </c>
      <c r="T85" s="32">
        <f>IF(K85=0,"",IF(NOT(ISNUMBER(K85)),":",K85*#REF!))</f>
      </c>
      <c r="U85" s="32" t="e">
        <f>IF(C85=0,R85,C85*#REF!)</f>
        <v>#REF!</v>
      </c>
      <c r="V85" s="32" t="e">
        <f>IF(L85=0,IF(ISNUMBER('[4] '!$G$1088),"",":"),L85*#REF!)</f>
        <v>#REF!</v>
      </c>
      <c r="W85" s="32">
        <f>IF(M85=0,"",IF(NOT(ISNUMBER(M85)),":",M85*#REF!))</f>
      </c>
      <c r="X85" s="32">
        <f>IF(N85=0,"",IF(NOT(ISNUMBER(N85)),":",N85*#REF!))</f>
      </c>
      <c r="Y85" s="32" t="e">
        <f>IF(E85=0,V85,E85*#REF!)</f>
        <v>#REF!</v>
      </c>
      <c r="Z85" s="32" t="e">
        <f>IF('[1]production'!D102=0,IF(ISNUMBER('[4] '!$H$1088),"",":"),'[1]production'!D102*#REF!)</f>
        <v>#REF!</v>
      </c>
      <c r="AA85" s="32">
        <f>IF('[1]production'!E102=0,"",IF(ISNUMBER('[1]production'!E102),'[1]production'!E102*#REF!,":"))</f>
      </c>
      <c r="AB85" s="32">
        <f>IF('[1]production'!F102=0,"",IF(ISNUMBER('[1]production'!F102),'[1]production'!F102*#REF!,":"))</f>
      </c>
      <c r="AC85" s="32" t="e">
        <f>IF(G85=0,Z85,G85*#REF!)</f>
        <v>#REF!</v>
      </c>
    </row>
    <row r="86" spans="1:29" ht="27" customHeight="1">
      <c r="A86" s="143" t="str">
        <f>'[1]table2 (v)'!B107</f>
        <v>18</v>
      </c>
      <c r="B86" s="146" t="s">
        <v>193</v>
      </c>
      <c r="C86" s="145">
        <v>6789</v>
      </c>
      <c r="D86" s="145">
        <f t="shared" si="19"/>
        <v>0.95</v>
      </c>
      <c r="E86" s="145">
        <v>6483.3</v>
      </c>
      <c r="F86" s="145">
        <f t="shared" si="20"/>
        <v>1.35</v>
      </c>
      <c r="G86" s="145">
        <v>8738.1</v>
      </c>
      <c r="I86" s="7"/>
      <c r="J86" s="7"/>
      <c r="K86" s="7"/>
      <c r="L86" s="7"/>
      <c r="M86" s="7"/>
      <c r="N86" s="7"/>
      <c r="O86" s="7"/>
      <c r="P86" s="7"/>
      <c r="R86" s="32" t="e">
        <f aca="true" t="shared" si="31" ref="R86:AC86">IF(SUM(R74,R75)=0,IF(COUNTIF(R74:R75,":")&gt;0,":",""),SUM(R74,R75))</f>
        <v>#REF!</v>
      </c>
      <c r="S86" s="32" t="e">
        <f t="shared" si="31"/>
        <v>#REF!</v>
      </c>
      <c r="T86" s="32" t="e">
        <f t="shared" si="31"/>
        <v>#REF!</v>
      </c>
      <c r="U86" s="32" t="e">
        <f t="shared" si="31"/>
        <v>#REF!</v>
      </c>
      <c r="V86" s="32" t="e">
        <f t="shared" si="31"/>
        <v>#REF!</v>
      </c>
      <c r="W86" s="32" t="e">
        <f t="shared" si="31"/>
        <v>#REF!</v>
      </c>
      <c r="X86" s="32" t="e">
        <f t="shared" si="31"/>
        <v>#REF!</v>
      </c>
      <c r="Y86" s="32" t="e">
        <f t="shared" si="31"/>
        <v>#REF!</v>
      </c>
      <c r="Z86" s="32" t="e">
        <f t="shared" si="31"/>
        <v>#REF!</v>
      </c>
      <c r="AA86" s="32" t="e">
        <f t="shared" si="31"/>
        <v>#REF!</v>
      </c>
      <c r="AB86" s="32" t="e">
        <f t="shared" si="31"/>
        <v>#REF!</v>
      </c>
      <c r="AC86" s="32" t="e">
        <f t="shared" si="31"/>
        <v>#REF!</v>
      </c>
    </row>
    <row r="87" spans="1:16" ht="20.25" customHeight="1">
      <c r="A87" s="143" t="str">
        <f>'[1]table3'!B23</f>
        <v>19</v>
      </c>
      <c r="B87" s="147" t="s">
        <v>94</v>
      </c>
      <c r="C87" s="145">
        <v>3897</v>
      </c>
      <c r="D87" s="145">
        <f t="shared" si="19"/>
        <v>1.05</v>
      </c>
      <c r="E87" s="145">
        <v>4083.2</v>
      </c>
      <c r="F87" s="145">
        <f t="shared" si="20"/>
        <v>1.29</v>
      </c>
      <c r="G87" s="145">
        <v>5268.6</v>
      </c>
      <c r="J87" s="36" t="str">
        <f>'[3]glossary-N'!$B$179</f>
        <v>for information:</v>
      </c>
      <c r="K87" s="36"/>
      <c r="L87" s="36"/>
      <c r="M87" s="36"/>
      <c r="N87" s="36"/>
      <c r="O87" s="36">
        <f>SUM(O88,O91,O96,O99:O101,O105:O109)</f>
        <v>0</v>
      </c>
      <c r="P87" s="37">
        <f>SUM(P88,P91,P96,P99:P101,P105:P109)</f>
        <v>0</v>
      </c>
    </row>
    <row r="88" spans="1:16" ht="12" customHeight="1">
      <c r="A88" s="127" t="str">
        <f>'[1]table3'!B9</f>
        <v>19.01</v>
      </c>
      <c r="B88" s="134" t="s">
        <v>96</v>
      </c>
      <c r="C88" s="129">
        <v>124.6</v>
      </c>
      <c r="D88" s="129">
        <f t="shared" si="19"/>
        <v>1.22</v>
      </c>
      <c r="E88" s="129">
        <v>151.7</v>
      </c>
      <c r="F88" s="129">
        <f t="shared" si="20"/>
        <v>1.31</v>
      </c>
      <c r="G88" s="129">
        <v>198.2</v>
      </c>
      <c r="H88" s="5">
        <f>IF(C88+E88+G88=0,,1)</f>
        <v>1</v>
      </c>
      <c r="J88" s="7"/>
      <c r="K88" s="7"/>
      <c r="L88" s="7"/>
      <c r="M88" s="7"/>
      <c r="N88" s="7"/>
      <c r="O88" s="7"/>
      <c r="P88" s="7"/>
    </row>
    <row r="89" spans="1:16" ht="23.25" customHeight="1">
      <c r="A89" s="127" t="str">
        <f>'[3]glossary-N'!K182</f>
        <v>19.01/1</v>
      </c>
      <c r="B89" s="166" t="s">
        <v>97</v>
      </c>
      <c r="C89" s="129">
        <v>13.4</v>
      </c>
      <c r="D89" s="129">
        <f t="shared" si="19"/>
        <v>1.22</v>
      </c>
      <c r="E89" s="129">
        <v>16.4</v>
      </c>
      <c r="F89" s="129">
        <f t="shared" si="20"/>
        <v>1.15</v>
      </c>
      <c r="G89" s="129">
        <v>18.8</v>
      </c>
      <c r="J89" s="7">
        <f>'[4] '!$C$1095</f>
      </c>
      <c r="K89" s="7">
        <f>'[4] '!$C$1096</f>
      </c>
      <c r="L89" s="7"/>
      <c r="M89" s="7">
        <f>'[4] '!$D$1095</f>
      </c>
      <c r="N89" s="7">
        <f>'[4] '!$D$1096</f>
      </c>
      <c r="O89" s="7">
        <f>'[4] '!$E$1095</f>
      </c>
      <c r="P89" s="7">
        <f>'[4] '!$E$1096</f>
      </c>
    </row>
    <row r="90" spans="1:16" ht="12" customHeight="1">
      <c r="A90" s="127" t="str">
        <f>'[3]glossary-N'!K183</f>
        <v>19.01/2</v>
      </c>
      <c r="B90" s="135" t="s">
        <v>98</v>
      </c>
      <c r="C90" s="129">
        <v>111.2</v>
      </c>
      <c r="D90" s="129">
        <f t="shared" si="19"/>
        <v>1.22</v>
      </c>
      <c r="E90" s="129">
        <v>135.3</v>
      </c>
      <c r="F90" s="129">
        <f t="shared" si="20"/>
        <v>1.33</v>
      </c>
      <c r="G90" s="129">
        <v>179.4</v>
      </c>
      <c r="J90" s="7">
        <f>'[4] '!$C$1098</f>
      </c>
      <c r="K90" s="7">
        <f>'[4] '!$C$1099</f>
      </c>
      <c r="L90" s="7"/>
      <c r="M90" s="7">
        <f>'[4] '!$D$1098</f>
      </c>
      <c r="N90" s="7">
        <f>'[4] '!$D$1099</f>
      </c>
      <c r="O90" s="7">
        <f>'[4] '!$E$1098</f>
      </c>
      <c r="P90" s="7">
        <f>'[4] '!$E$1099</f>
      </c>
    </row>
    <row r="91" spans="1:16" ht="12" customHeight="1">
      <c r="A91" s="127" t="str">
        <f>'[1]table3'!B10</f>
        <v>19.02</v>
      </c>
      <c r="B91" s="134" t="s">
        <v>100</v>
      </c>
      <c r="C91" s="129">
        <v>844.9</v>
      </c>
      <c r="D91" s="129">
        <f t="shared" si="19"/>
        <v>1.14</v>
      </c>
      <c r="E91" s="129">
        <v>966.8</v>
      </c>
      <c r="F91" s="129">
        <f t="shared" si="20"/>
        <v>1.17</v>
      </c>
      <c r="G91" s="129">
        <v>1129.9</v>
      </c>
      <c r="J91" s="7"/>
      <c r="K91" s="7"/>
      <c r="L91" s="7"/>
      <c r="M91" s="7"/>
      <c r="N91" s="7"/>
      <c r="O91" s="7"/>
      <c r="P91" s="7"/>
    </row>
    <row r="92" spans="1:16" ht="12" customHeight="1">
      <c r="A92" s="127" t="str">
        <f>'[1]table3'!B11</f>
        <v>19.02/1</v>
      </c>
      <c r="B92" s="135" t="s">
        <v>101</v>
      </c>
      <c r="C92" s="129">
        <v>65.7</v>
      </c>
      <c r="D92" s="129">
        <f t="shared" si="19"/>
        <v>1.08</v>
      </c>
      <c r="E92" s="129">
        <v>71.1</v>
      </c>
      <c r="F92" s="129">
        <f t="shared" si="20"/>
        <v>1.26</v>
      </c>
      <c r="G92" s="129">
        <v>89.4</v>
      </c>
      <c r="H92" s="5">
        <f>IF(C92+E92+G92=0,,1)</f>
        <v>1</v>
      </c>
      <c r="J92" s="7">
        <f>'[4] '!$C$1103</f>
      </c>
      <c r="K92" s="7">
        <f>'[4] '!$C$1104</f>
      </c>
      <c r="L92" s="7"/>
      <c r="M92" s="7">
        <f>'[4] '!$D$1103</f>
      </c>
      <c r="N92" s="7">
        <f>'[4] '!$D$1104</f>
      </c>
      <c r="O92" s="7">
        <f>'[4] '!$E$1103</f>
      </c>
      <c r="P92" s="7">
        <f>'[4] '!$E$1104</f>
      </c>
    </row>
    <row r="93" spans="1:16" ht="12" customHeight="1">
      <c r="A93" s="127" t="str">
        <f>'[1]table3'!B12</f>
        <v>19.02/2</v>
      </c>
      <c r="B93" s="135" t="s">
        <v>102</v>
      </c>
      <c r="C93" s="129">
        <v>27.4</v>
      </c>
      <c r="D93" s="129">
        <f t="shared" si="19"/>
        <v>1.42</v>
      </c>
      <c r="E93" s="129">
        <v>39</v>
      </c>
      <c r="F93" s="129">
        <f t="shared" si="20"/>
        <v>0.47</v>
      </c>
      <c r="G93" s="129">
        <v>18.2</v>
      </c>
      <c r="H93" s="5">
        <f>IF(C93+E93+G93=0,,1)</f>
        <v>1</v>
      </c>
      <c r="J93" s="7">
        <f>'[4] '!$C$1106</f>
      </c>
      <c r="K93" s="7">
        <f>'[4] '!$C$1107</f>
      </c>
      <c r="L93" s="7"/>
      <c r="M93" s="7">
        <f>'[4] '!$D$1106</f>
      </c>
      <c r="N93" s="7">
        <f>'[4] '!$D$1107</f>
      </c>
      <c r="O93" s="7">
        <f>'[4] '!$E$1106</f>
      </c>
      <c r="P93" s="7">
        <f>'[4] '!$E$1107</f>
      </c>
    </row>
    <row r="94" spans="1:16" ht="12" customHeight="1">
      <c r="A94" s="127" t="str">
        <f>'[1]table3'!B13</f>
        <v>19.02/3</v>
      </c>
      <c r="B94" s="135" t="s">
        <v>103</v>
      </c>
      <c r="C94" s="129">
        <v>749.9</v>
      </c>
      <c r="D94" s="129">
        <f t="shared" si="19"/>
        <v>1.14</v>
      </c>
      <c r="E94" s="129">
        <v>854</v>
      </c>
      <c r="F94" s="129">
        <f t="shared" si="20"/>
        <v>1.19</v>
      </c>
      <c r="G94" s="129">
        <v>1020</v>
      </c>
      <c r="H94" s="5">
        <f>IF(C94+E94+G94=0,,1)</f>
        <v>1</v>
      </c>
      <c r="J94" s="7">
        <f>'[4] '!$C$1109</f>
      </c>
      <c r="K94" s="7">
        <f>'[4] '!$C$1110</f>
      </c>
      <c r="L94" s="7"/>
      <c r="M94" s="7">
        <f>'[4] '!$D$1109</f>
      </c>
      <c r="N94" s="7">
        <f>'[4] '!$D$1110</f>
      </c>
      <c r="O94" s="7">
        <f>'[4] '!$E$1109</f>
      </c>
      <c r="P94" s="7">
        <f>'[4] '!$E$1110</f>
      </c>
    </row>
    <row r="95" spans="1:16" ht="12" customHeight="1">
      <c r="A95" s="127" t="str">
        <f>'[1]table3'!B14</f>
        <v>19.02/4</v>
      </c>
      <c r="B95" s="135" t="s">
        <v>104</v>
      </c>
      <c r="C95" s="129">
        <v>1.9</v>
      </c>
      <c r="D95" s="129">
        <f t="shared" si="19"/>
        <v>1.42</v>
      </c>
      <c r="E95" s="129">
        <v>2.7</v>
      </c>
      <c r="F95" s="129">
        <f t="shared" si="20"/>
        <v>0.85</v>
      </c>
      <c r="G95" s="129">
        <v>2.3</v>
      </c>
      <c r="H95" s="5">
        <f>IF(C95+E95+G95=0,,1)</f>
        <v>1</v>
      </c>
      <c r="J95" s="7">
        <f>'[4] '!$C$1113</f>
      </c>
      <c r="K95" s="7">
        <f>'[4] '!$C$1114</f>
      </c>
      <c r="L95" s="7"/>
      <c r="M95" s="7">
        <f>'[4] '!$D$1113</f>
      </c>
      <c r="N95" s="7">
        <f>'[4] '!$D$1114</f>
      </c>
      <c r="O95" s="7">
        <f>'[4] '!$E$1113</f>
      </c>
      <c r="P95" s="7">
        <f>'[4] '!$E$1114</f>
      </c>
    </row>
    <row r="96" spans="1:16" ht="12" customHeight="1">
      <c r="A96" s="127" t="str">
        <f>'[1]table3'!B15</f>
        <v>19.03</v>
      </c>
      <c r="B96" s="134" t="s">
        <v>105</v>
      </c>
      <c r="C96" s="129">
        <v>291.8</v>
      </c>
      <c r="D96" s="129">
        <f t="shared" si="19"/>
        <v>1.08</v>
      </c>
      <c r="E96" s="129">
        <v>313.8</v>
      </c>
      <c r="F96" s="129">
        <f t="shared" si="20"/>
        <v>1.28</v>
      </c>
      <c r="G96" s="129">
        <v>401.1</v>
      </c>
      <c r="J96" s="7">
        <f>IF(SUM(J97:J98)=0,IF(COUNTIF(J97:J98,":")&gt;0,":",""),SUM(J97:J98))</f>
      </c>
      <c r="K96" s="7">
        <f>IF(SUM(K97:K98)=0,IF(COUNTIF(K97:K98,":")&gt;0,":",""),SUM(K97:K98))</f>
      </c>
      <c r="L96" s="7"/>
      <c r="M96" s="7">
        <f>IF(SUM(M97:M98)=0,IF(COUNTIF(M97:M98,":")&gt;0,":",""),SUM(M97:M98))</f>
      </c>
      <c r="N96" s="7">
        <f>IF(SUM(N97:N98)=0,IF(COUNTIF(N97:N98,":")&gt;0,":",""),SUM(N97:N98))</f>
      </c>
      <c r="O96" s="7">
        <f>IF(SUM(O97:O98)=0,IF(COUNTIF(O97:O98,":")&gt;0,":",""),SUM(O97:O98))</f>
      </c>
      <c r="P96" s="7">
        <f>IF(SUM(P97:P98)=0,IF(COUNTIF(P97:P98,":")&gt;0,":",""),SUM(P97:P98))</f>
      </c>
    </row>
    <row r="97" spans="1:16" ht="24.75" customHeight="1">
      <c r="A97" s="127" t="str">
        <f>'[3]glossary-N'!K192</f>
        <v>19.03/1</v>
      </c>
      <c r="B97" s="166" t="s">
        <v>97</v>
      </c>
      <c r="C97" s="129">
        <v>3.2</v>
      </c>
      <c r="D97" s="129">
        <f t="shared" si="19"/>
        <v>1.47</v>
      </c>
      <c r="E97" s="129">
        <v>4.7</v>
      </c>
      <c r="F97" s="129">
        <f t="shared" si="20"/>
        <v>0.77</v>
      </c>
      <c r="G97" s="129">
        <v>3.6</v>
      </c>
      <c r="H97" s="5">
        <f>IF(C97+E97+G97=0,,1)</f>
        <v>1</v>
      </c>
      <c r="J97" s="7">
        <f>'[4] '!$C$1121</f>
      </c>
      <c r="K97" s="7">
        <f>'[4] '!$C$1122</f>
      </c>
      <c r="L97" s="7"/>
      <c r="M97" s="7">
        <f>'[4] '!$D$1121</f>
      </c>
      <c r="N97" s="7">
        <f>'[4] '!$D$1122</f>
      </c>
      <c r="O97" s="7">
        <f>'[4] '!$E$1121</f>
      </c>
      <c r="P97" s="7">
        <f>'[4] '!$E$1122</f>
      </c>
    </row>
    <row r="98" spans="1:16" ht="12" customHeight="1">
      <c r="A98" s="127" t="str">
        <f>'[3]glossary-N'!K193</f>
        <v>19.03/2</v>
      </c>
      <c r="B98" s="135" t="s">
        <v>98</v>
      </c>
      <c r="C98" s="129">
        <v>288.6</v>
      </c>
      <c r="D98" s="129">
        <f t="shared" si="19"/>
        <v>1.07</v>
      </c>
      <c r="E98" s="129">
        <v>309.1</v>
      </c>
      <c r="F98" s="129">
        <f t="shared" si="20"/>
        <v>1.29</v>
      </c>
      <c r="G98" s="129">
        <v>397.5</v>
      </c>
      <c r="H98" s="5">
        <f>IF(C98+E98+G98=0,,1)</f>
        <v>1</v>
      </c>
      <c r="J98" s="7">
        <f>'[4] '!$C$1124</f>
      </c>
      <c r="K98" s="7">
        <f>'[4] '!$C$1125</f>
      </c>
      <c r="L98" s="7"/>
      <c r="M98" s="7">
        <f>'[4] '!$D$1124</f>
      </c>
      <c r="N98" s="7">
        <f>'[4] '!$D$1125</f>
      </c>
      <c r="O98" s="7">
        <f>'[4] '!$E$1124</f>
      </c>
      <c r="P98" s="7">
        <f>'[4] '!$E$1125</f>
      </c>
    </row>
    <row r="99" spans="1:16" ht="24">
      <c r="A99" s="127" t="str">
        <f>'[1]table3'!B16</f>
        <v>19.04</v>
      </c>
      <c r="B99" s="133" t="s">
        <v>106</v>
      </c>
      <c r="C99" s="129">
        <v>214.2</v>
      </c>
      <c r="D99" s="129">
        <f t="shared" si="19"/>
        <v>0.66</v>
      </c>
      <c r="E99" s="129">
        <v>142.1</v>
      </c>
      <c r="F99" s="129">
        <f t="shared" si="20"/>
        <v>1.43</v>
      </c>
      <c r="G99" s="129">
        <v>203.4</v>
      </c>
      <c r="J99" s="7">
        <f>'[4] '!$C$1128</f>
      </c>
      <c r="K99" s="7">
        <f>'[4] '!$C$1129</f>
      </c>
      <c r="L99" s="7"/>
      <c r="M99" s="7">
        <f>'[4] '!$D$1128</f>
      </c>
      <c r="N99" s="7">
        <f>'[4] '!$D$1129</f>
      </c>
      <c r="O99" s="7">
        <f>'[4] '!$E$1128</f>
      </c>
      <c r="P99" s="7">
        <f>'[4] '!$E$1129</f>
      </c>
    </row>
    <row r="100" spans="1:16" ht="12" customHeight="1">
      <c r="A100" s="127" t="str">
        <f>'[1]table3'!B17</f>
        <v>19.05</v>
      </c>
      <c r="B100" s="133" t="s">
        <v>107</v>
      </c>
      <c r="C100" s="129">
        <v>219.8</v>
      </c>
      <c r="D100" s="129">
        <f t="shared" si="19"/>
        <v>1.48</v>
      </c>
      <c r="E100" s="129">
        <v>325.2</v>
      </c>
      <c r="F100" s="129">
        <f t="shared" si="20"/>
        <v>0.94</v>
      </c>
      <c r="G100" s="129">
        <v>305.1</v>
      </c>
      <c r="J100" s="7">
        <f>'[4] '!$C$1132</f>
      </c>
      <c r="K100" s="7">
        <f>'[4] '!$C$1133</f>
      </c>
      <c r="L100" s="7"/>
      <c r="M100" s="7">
        <f>'[4] '!$D$1132</f>
      </c>
      <c r="N100" s="7">
        <f>'[4] '!$D$1133</f>
      </c>
      <c r="O100" s="7">
        <f>'[4] '!$E$1132</f>
      </c>
      <c r="P100" s="7">
        <f>'[4] '!$E$1133</f>
      </c>
    </row>
    <row r="101" spans="1:16" ht="12" customHeight="1">
      <c r="A101" s="127" t="str">
        <f>'[1]table3'!B18</f>
        <v>19.06</v>
      </c>
      <c r="B101" s="133" t="s">
        <v>108</v>
      </c>
      <c r="C101" s="129">
        <v>846.5</v>
      </c>
      <c r="D101" s="129">
        <f t="shared" si="19"/>
        <v>1.28</v>
      </c>
      <c r="E101" s="129">
        <v>1082</v>
      </c>
      <c r="F101" s="129">
        <f t="shared" si="20"/>
        <v>1.49</v>
      </c>
      <c r="G101" s="129">
        <v>1614.4</v>
      </c>
      <c r="J101" s="7"/>
      <c r="K101" s="7"/>
      <c r="L101" s="7"/>
      <c r="M101" s="7"/>
      <c r="N101" s="7"/>
      <c r="O101" s="7"/>
      <c r="P101" s="7"/>
    </row>
    <row r="102" spans="1:16" ht="27" customHeight="1">
      <c r="A102" s="127" t="str">
        <f>'[3]glossary-N'!K200</f>
        <v>19.06/1</v>
      </c>
      <c r="B102" s="166" t="s">
        <v>97</v>
      </c>
      <c r="C102" s="129">
        <v>246.2</v>
      </c>
      <c r="D102" s="129">
        <f t="shared" si="19"/>
        <v>1.41</v>
      </c>
      <c r="E102" s="129">
        <v>347.4</v>
      </c>
      <c r="F102" s="129">
        <f t="shared" si="20"/>
        <v>1.5</v>
      </c>
      <c r="G102" s="129">
        <v>520.6</v>
      </c>
      <c r="H102" s="5">
        <f>IF(C102+E102+G102=0,,1)</f>
        <v>1</v>
      </c>
      <c r="J102" s="7">
        <f>'[4] '!$C$1140</f>
      </c>
      <c r="K102" s="7">
        <f>'[4] '!$C$1141</f>
      </c>
      <c r="L102" s="7"/>
      <c r="M102" s="7">
        <f>'[4] '!$D$1140</f>
      </c>
      <c r="N102" s="7">
        <f>'[4] '!$D$1141</f>
      </c>
      <c r="O102" s="7">
        <f>'[4] '!$E$1140</f>
      </c>
      <c r="P102" s="7">
        <f>'[4] '!$E$1141</f>
      </c>
    </row>
    <row r="103" spans="1:16" ht="12" customHeight="1">
      <c r="A103" s="127" t="str">
        <f>'[3]glossary-N'!K201</f>
        <v>19.06/2</v>
      </c>
      <c r="B103" s="135" t="s">
        <v>98</v>
      </c>
      <c r="C103" s="129">
        <v>422.8</v>
      </c>
      <c r="D103" s="129">
        <f t="shared" si="19"/>
        <v>1.13</v>
      </c>
      <c r="E103" s="129">
        <v>476</v>
      </c>
      <c r="F103" s="129">
        <f t="shared" si="20"/>
        <v>1.48</v>
      </c>
      <c r="G103" s="129">
        <v>705.1</v>
      </c>
      <c r="H103" s="5">
        <f>IF(C103+E103+G103=0,,1)</f>
        <v>1</v>
      </c>
      <c r="J103" s="7">
        <f>'[4] '!$C$1143</f>
      </c>
      <c r="K103" s="7">
        <f>'[4] '!$C$1144</f>
      </c>
      <c r="L103" s="7"/>
      <c r="M103" s="7">
        <f>'[4] '!$D$1143</f>
      </c>
      <c r="N103" s="7">
        <f>'[4] '!$D$1144</f>
      </c>
      <c r="O103" s="7">
        <f>'[4] '!$E$1143</f>
      </c>
      <c r="P103" s="7">
        <f>'[4] '!$E$1144</f>
      </c>
    </row>
    <row r="104" spans="1:16" ht="25.5" customHeight="1">
      <c r="A104" s="127" t="str">
        <f>'[3]glossary-N'!K202</f>
        <v>19.06/3</v>
      </c>
      <c r="B104" s="166" t="s">
        <v>99</v>
      </c>
      <c r="C104" s="129">
        <v>177.5</v>
      </c>
      <c r="D104" s="129">
        <f t="shared" si="19"/>
        <v>1.46</v>
      </c>
      <c r="E104" s="129">
        <v>258.6</v>
      </c>
      <c r="F104" s="129">
        <f t="shared" si="20"/>
        <v>1.5</v>
      </c>
      <c r="G104" s="129">
        <v>388.7</v>
      </c>
      <c r="H104" s="5">
        <f>IF(C104+E104+G104=0,,1)</f>
        <v>1</v>
      </c>
      <c r="J104" s="7">
        <f>'[4] '!$C$1137</f>
      </c>
      <c r="K104" s="7">
        <f>'[4] '!$C$1138</f>
      </c>
      <c r="L104" s="7"/>
      <c r="M104" s="7">
        <f>'[4] '!$D$1137</f>
      </c>
      <c r="N104" s="7">
        <f>'[4] '!$D$1138</f>
      </c>
      <c r="O104" s="7">
        <f>'[4] '!$E$1137</f>
      </c>
      <c r="P104" s="7">
        <f>'[4] '!$E$1138</f>
      </c>
    </row>
    <row r="105" spans="1:16" ht="23.25" customHeight="1">
      <c r="A105" s="127" t="str">
        <f>'[1]table3'!B19</f>
        <v>19.07</v>
      </c>
      <c r="B105" s="167" t="s">
        <v>110</v>
      </c>
      <c r="C105" s="129">
        <v>171.2</v>
      </c>
      <c r="D105" s="129">
        <f t="shared" si="19"/>
        <v>1.12</v>
      </c>
      <c r="E105" s="129">
        <v>191.7</v>
      </c>
      <c r="F105" s="129">
        <f t="shared" si="20"/>
        <v>1.18</v>
      </c>
      <c r="G105" s="129">
        <v>226.3</v>
      </c>
      <c r="J105" s="7">
        <f>'[4] '!$C$1148</f>
      </c>
      <c r="K105" s="7">
        <f>'[4] '!$C$1149</f>
      </c>
      <c r="L105" s="7"/>
      <c r="M105" s="7">
        <f>'[4] '!$D$1148</f>
      </c>
      <c r="N105" s="7">
        <f>'[4] '!$D$1149</f>
      </c>
      <c r="O105" s="7">
        <f>'[4] '!$E$1148</f>
      </c>
      <c r="P105" s="7">
        <f>'[4] '!$E$1149</f>
      </c>
    </row>
    <row r="106" spans="1:16" ht="12" customHeight="1">
      <c r="A106" s="127" t="str">
        <f>'[1]table3'!B20</f>
        <v>19.08</v>
      </c>
      <c r="B106" s="134" t="s">
        <v>111</v>
      </c>
      <c r="C106" s="129">
        <v>234.7</v>
      </c>
      <c r="D106" s="129">
        <f t="shared" si="19"/>
        <v>0.73</v>
      </c>
      <c r="E106" s="129">
        <v>170.4</v>
      </c>
      <c r="F106" s="129">
        <f t="shared" si="20"/>
        <v>0.97</v>
      </c>
      <c r="G106" s="129">
        <v>165.4</v>
      </c>
      <c r="J106" s="7">
        <f>'[4] '!$C$1152</f>
      </c>
      <c r="K106" s="7">
        <f>'[4] '!$C$1153</f>
      </c>
      <c r="L106" s="7"/>
      <c r="M106" s="7">
        <f>'[4] '!$D$1152</f>
      </c>
      <c r="N106" s="7">
        <f>'[4] '!$D$1153</f>
      </c>
      <c r="O106" s="7">
        <f>'[4] '!$E$1152</f>
      </c>
      <c r="P106" s="7">
        <f>'[4] '!$E$1153</f>
      </c>
    </row>
    <row r="107" spans="1:16" ht="12" customHeight="1">
      <c r="A107" s="127" t="str">
        <f>'[1]table3'!B21</f>
        <v>19.09</v>
      </c>
      <c r="B107" s="134" t="s">
        <v>79</v>
      </c>
      <c r="C107" s="129">
        <v>476.7</v>
      </c>
      <c r="D107" s="129">
        <f t="shared" si="19"/>
        <v>0.92</v>
      </c>
      <c r="E107" s="129">
        <v>440.7</v>
      </c>
      <c r="F107" s="129">
        <f t="shared" si="20"/>
        <v>1.36</v>
      </c>
      <c r="G107" s="129">
        <v>601.2</v>
      </c>
      <c r="J107" s="7">
        <f>'[4] '!$C$1156</f>
      </c>
      <c r="K107" s="7">
        <f>'[4] '!$C$1157</f>
      </c>
      <c r="L107" s="7"/>
      <c r="M107" s="7">
        <f>'[4] '!$D$1156</f>
      </c>
      <c r="N107" s="7">
        <f>'[4] '!$D$1157</f>
      </c>
      <c r="O107" s="7">
        <f>'[4] '!$E$1156</f>
      </c>
      <c r="P107" s="7">
        <f>'[4] '!$E$1157</f>
      </c>
    </row>
    <row r="108" spans="1:16" ht="12" customHeight="1">
      <c r="A108" s="136" t="s">
        <v>174</v>
      </c>
      <c r="B108" s="134" t="s">
        <v>173</v>
      </c>
      <c r="C108" s="129">
        <v>135.1</v>
      </c>
      <c r="D108" s="129"/>
      <c r="E108" s="129"/>
      <c r="F108" s="129"/>
      <c r="G108" s="129"/>
      <c r="J108" s="7"/>
      <c r="K108" s="7"/>
      <c r="L108" s="7"/>
      <c r="M108" s="7"/>
      <c r="N108" s="7"/>
      <c r="O108" s="7"/>
      <c r="P108" s="7"/>
    </row>
    <row r="109" spans="1:16" ht="12" customHeight="1">
      <c r="A109" s="136">
        <v>19.11</v>
      </c>
      <c r="B109" s="134" t="s">
        <v>112</v>
      </c>
      <c r="C109" s="129">
        <v>337.5</v>
      </c>
      <c r="D109" s="129">
        <f t="shared" si="19"/>
        <v>0.89</v>
      </c>
      <c r="E109" s="129">
        <v>298.8</v>
      </c>
      <c r="F109" s="129">
        <f t="shared" si="20"/>
        <v>1.42</v>
      </c>
      <c r="G109" s="129">
        <v>423.6</v>
      </c>
      <c r="J109" s="7">
        <f>IF(SUM(J110:J111)=0,IF(COUNTIF(J110:J111,":")&gt;0,":",""),SUM(J110:J111))</f>
      </c>
      <c r="K109" s="7">
        <f>IF(SUM(K110:K111)=0,IF(COUNTIF(K110:K111,":")&gt;0,":",""),SUM(K110:K111))</f>
      </c>
      <c r="L109" s="7"/>
      <c r="M109" s="7">
        <f>IF(SUM(M110:M111)=0,IF(COUNTIF(M110:M111,":")&gt;0,":",""),SUM(M110:M111))</f>
      </c>
      <c r="N109" s="7">
        <f>IF(SUM(N110:N111)=0,IF(COUNTIF(N110:N111,":")&gt;0,":",""),SUM(N110:N111))</f>
      </c>
      <c r="O109" s="7">
        <f>IF(SUM(O110:O111)=0,IF(COUNTIF(O110:O111,":")&gt;0,":",""),SUM(O110:O111))</f>
      </c>
      <c r="P109" s="7">
        <f>IF(SUM(P110:P111)=0,IF(COUNTIF(P110:P111,":")&gt;0,":",""),SUM(P110:P111))</f>
      </c>
    </row>
    <row r="110" spans="1:16" ht="27" customHeight="1">
      <c r="A110" s="127"/>
      <c r="B110" s="166" t="s">
        <v>97</v>
      </c>
      <c r="C110" s="129">
        <v>90</v>
      </c>
      <c r="D110" s="129">
        <f t="shared" si="19"/>
        <v>1.08</v>
      </c>
      <c r="E110" s="129">
        <v>96.8</v>
      </c>
      <c r="F110" s="129">
        <f t="shared" si="20"/>
        <v>1.34</v>
      </c>
      <c r="G110" s="129">
        <v>129.3</v>
      </c>
      <c r="H110" s="5">
        <f>IF(C110+E110+G110=0,,1)</f>
        <v>1</v>
      </c>
      <c r="J110" s="7">
        <f>'[4] '!$C$1161</f>
      </c>
      <c r="K110" s="7">
        <f>'[4] '!$C$1162</f>
      </c>
      <c r="L110" s="7"/>
      <c r="M110" s="7">
        <f>'[4] '!$D$1161</f>
      </c>
      <c r="N110" s="7">
        <f>'[4] '!$D$1162</f>
      </c>
      <c r="O110" s="7">
        <f>'[4] '!$E$1161</f>
      </c>
      <c r="P110" s="7">
        <f>'[4] '!$E$1162</f>
      </c>
    </row>
    <row r="111" spans="1:16" ht="12" customHeight="1">
      <c r="A111" s="127"/>
      <c r="B111" s="135" t="s">
        <v>98</v>
      </c>
      <c r="C111" s="129">
        <v>247.5</v>
      </c>
      <c r="D111" s="129">
        <f t="shared" si="19"/>
        <v>0.82</v>
      </c>
      <c r="E111" s="129">
        <v>202</v>
      </c>
      <c r="F111" s="129">
        <f t="shared" si="20"/>
        <v>1.46</v>
      </c>
      <c r="G111" s="129">
        <v>294.3</v>
      </c>
      <c r="H111" s="5">
        <f>IF(C111+E111+G111=0,,1)</f>
        <v>1</v>
      </c>
      <c r="J111" s="7">
        <f>'[4] '!$C$1164</f>
      </c>
      <c r="K111" s="7">
        <f>'[4] '!$C$1165</f>
      </c>
      <c r="L111" s="7"/>
      <c r="M111" s="7">
        <f>'[4] '!$D$1164</f>
      </c>
      <c r="N111" s="7">
        <f>'[4] '!$D$1165</f>
      </c>
      <c r="O111" s="7">
        <f>'[4] '!$E$1164</f>
      </c>
      <c r="P111" s="7">
        <f>'[4] '!$E$1165</f>
      </c>
    </row>
    <row r="112" spans="1:7" ht="27" customHeight="1">
      <c r="A112" s="143" t="str">
        <f>'[3]glossary-N'!K216</f>
        <v>20</v>
      </c>
      <c r="B112" s="146" t="s">
        <v>130</v>
      </c>
      <c r="C112" s="145">
        <v>2892</v>
      </c>
      <c r="D112" s="145">
        <f t="shared" si="19"/>
        <v>0.83</v>
      </c>
      <c r="E112" s="145">
        <v>2400.1</v>
      </c>
      <c r="F112" s="145">
        <f t="shared" si="20"/>
        <v>1.45</v>
      </c>
      <c r="G112" s="145">
        <v>3469.5</v>
      </c>
    </row>
    <row r="113" spans="1:7" ht="26.25" customHeight="1">
      <c r="A113" s="127" t="str">
        <f>'[3]glossary-N'!K218</f>
        <v>21</v>
      </c>
      <c r="B113" s="137" t="s">
        <v>115</v>
      </c>
      <c r="C113" s="129">
        <v>271.1</v>
      </c>
      <c r="D113" s="129">
        <f t="shared" si="19"/>
        <v>0.83</v>
      </c>
      <c r="E113" s="129">
        <v>224.4</v>
      </c>
      <c r="F113" s="129">
        <f t="shared" si="20"/>
        <v>1.67</v>
      </c>
      <c r="G113" s="129">
        <v>375</v>
      </c>
    </row>
    <row r="114" spans="1:8" ht="12" customHeight="1">
      <c r="A114" s="127" t="str">
        <f>'[3]glossary-N'!K219</f>
        <v>21.1</v>
      </c>
      <c r="B114" s="138" t="s">
        <v>116</v>
      </c>
      <c r="C114" s="129">
        <v>221.8</v>
      </c>
      <c r="D114" s="129">
        <f t="shared" si="19"/>
        <v>0.88</v>
      </c>
      <c r="E114" s="129">
        <v>195.4</v>
      </c>
      <c r="F114" s="129">
        <f t="shared" si="20"/>
        <v>1.61</v>
      </c>
      <c r="G114" s="129">
        <v>315.4</v>
      </c>
      <c r="H114" s="5">
        <f>IF(C114+E114+G114=0,,1)</f>
        <v>1</v>
      </c>
    </row>
    <row r="115" spans="1:8" ht="12" customHeight="1">
      <c r="A115" s="127" t="str">
        <f>'[3]glossary-N'!K220</f>
        <v>21.2</v>
      </c>
      <c r="B115" s="138" t="s">
        <v>117</v>
      </c>
      <c r="C115" s="129">
        <v>24.3</v>
      </c>
      <c r="D115" s="129">
        <f t="shared" si="19"/>
        <v>0.63</v>
      </c>
      <c r="E115" s="129">
        <v>15.4</v>
      </c>
      <c r="F115" s="129">
        <f t="shared" si="20"/>
        <v>2.42</v>
      </c>
      <c r="G115" s="129">
        <v>37.3</v>
      </c>
      <c r="H115" s="5">
        <f>IF(C115+E115+G115=0,,1)</f>
        <v>1</v>
      </c>
    </row>
    <row r="116" spans="1:8" ht="12" customHeight="1">
      <c r="A116" s="127" t="str">
        <f>'[3]glossary-N'!K221</f>
        <v>21.3</v>
      </c>
      <c r="B116" s="138" t="s">
        <v>118</v>
      </c>
      <c r="C116" s="129">
        <v>7.5</v>
      </c>
      <c r="D116" s="129">
        <f t="shared" si="19"/>
        <v>0.76</v>
      </c>
      <c r="E116" s="129">
        <v>5.7</v>
      </c>
      <c r="F116" s="129">
        <f t="shared" si="20"/>
        <v>1.32</v>
      </c>
      <c r="G116" s="129">
        <v>7.5</v>
      </c>
      <c r="H116" s="5">
        <f>IF(C116+E116+G116=0,,1)</f>
        <v>1</v>
      </c>
    </row>
    <row r="117" spans="1:8" ht="12" customHeight="1">
      <c r="A117" s="127" t="str">
        <f>'[3]glossary-N'!K222</f>
        <v>21.4</v>
      </c>
      <c r="B117" s="138" t="s">
        <v>104</v>
      </c>
      <c r="C117" s="129">
        <v>17.5</v>
      </c>
      <c r="D117" s="129">
        <f t="shared" si="19"/>
        <v>0.45</v>
      </c>
      <c r="E117" s="129">
        <v>7.9</v>
      </c>
      <c r="F117" s="129">
        <f t="shared" si="20"/>
        <v>1.87</v>
      </c>
      <c r="G117" s="129">
        <v>14.8</v>
      </c>
      <c r="H117" s="5">
        <f>IF(C117+E117+G117=0,,1)</f>
        <v>1</v>
      </c>
    </row>
    <row r="118" spans="1:7" ht="27" customHeight="1">
      <c r="A118" s="143" t="str">
        <f>'[3]glossary-N'!K224</f>
        <v>22</v>
      </c>
      <c r="B118" s="146" t="s">
        <v>131</v>
      </c>
      <c r="C118" s="145">
        <v>2620.9</v>
      </c>
      <c r="D118" s="145">
        <f t="shared" si="19"/>
        <v>0.83</v>
      </c>
      <c r="E118" s="145">
        <v>2175.7</v>
      </c>
      <c r="F118" s="145">
        <f t="shared" si="20"/>
        <v>1.42</v>
      </c>
      <c r="G118" s="145">
        <v>3094.5</v>
      </c>
    </row>
    <row r="119" spans="1:7" ht="18" customHeight="1">
      <c r="A119" s="127" t="str">
        <f>'[3]glossary-N'!K226</f>
        <v>23</v>
      </c>
      <c r="B119" s="137" t="s">
        <v>119</v>
      </c>
      <c r="C119" s="129">
        <v>287.9</v>
      </c>
      <c r="D119" s="129">
        <f t="shared" si="19"/>
        <v>1.09</v>
      </c>
      <c r="E119" s="129">
        <v>314.9</v>
      </c>
      <c r="F119" s="129">
        <f t="shared" si="20"/>
        <v>1.17</v>
      </c>
      <c r="G119" s="129">
        <v>368.5</v>
      </c>
    </row>
    <row r="120" spans="1:7" ht="12" customHeight="1">
      <c r="A120" s="127" t="str">
        <f>'[3]glossary-N'!K229</f>
        <v>24</v>
      </c>
      <c r="B120" s="134" t="s">
        <v>120</v>
      </c>
      <c r="C120" s="129">
        <v>1.6</v>
      </c>
      <c r="D120" s="129"/>
      <c r="E120" s="129">
        <v>0.7</v>
      </c>
      <c r="F120" s="129">
        <f aca="true" t="shared" si="32" ref="F120:F127">G120/E120</f>
        <v>1.57</v>
      </c>
      <c r="G120" s="129">
        <v>1.1</v>
      </c>
    </row>
    <row r="121" spans="1:7" ht="12" customHeight="1">
      <c r="A121" s="127" t="str">
        <f>'[3]glossary-N'!K232</f>
        <v>25</v>
      </c>
      <c r="B121" s="134" t="s">
        <v>121</v>
      </c>
      <c r="C121" s="129">
        <v>110.6</v>
      </c>
      <c r="D121" s="129">
        <f aca="true" t="shared" si="33" ref="D121:D127">E121/C121</f>
        <v>4.43</v>
      </c>
      <c r="E121" s="129">
        <v>489.8</v>
      </c>
      <c r="F121" s="129">
        <f t="shared" si="32"/>
        <v>0.58</v>
      </c>
      <c r="G121" s="129">
        <v>282</v>
      </c>
    </row>
    <row r="122" spans="1:7" ht="21" customHeight="1">
      <c r="A122" s="127" t="str">
        <f>'[3]glossary-N'!K234</f>
        <v>26</v>
      </c>
      <c r="B122" s="139" t="s">
        <v>132</v>
      </c>
      <c r="C122" s="129">
        <v>2729.9</v>
      </c>
      <c r="D122" s="129">
        <f t="shared" si="33"/>
        <v>0.98</v>
      </c>
      <c r="E122" s="129">
        <v>2664.8</v>
      </c>
      <c r="F122" s="129">
        <f t="shared" si="32"/>
        <v>1.27</v>
      </c>
      <c r="G122" s="129">
        <v>3375.4</v>
      </c>
    </row>
    <row r="123" spans="1:7" ht="24" customHeight="1">
      <c r="A123" s="143" t="str">
        <f>'[3]glossary-N'!K236</f>
        <v>27</v>
      </c>
      <c r="B123" s="148" t="s">
        <v>133</v>
      </c>
      <c r="C123" s="145">
        <v>2442</v>
      </c>
      <c r="D123" s="145">
        <f t="shared" si="33"/>
        <v>0.96</v>
      </c>
      <c r="E123" s="145">
        <v>2349.9</v>
      </c>
      <c r="F123" s="145">
        <f t="shared" si="32"/>
        <v>1.28</v>
      </c>
      <c r="G123" s="145">
        <v>3006.9</v>
      </c>
    </row>
    <row r="124" spans="1:7" ht="18" customHeight="1">
      <c r="A124" s="127" t="str">
        <f>'[3]glossary-N'!K238</f>
        <v>28</v>
      </c>
      <c r="B124" s="134" t="s">
        <v>122</v>
      </c>
      <c r="C124" s="129">
        <v>109.6</v>
      </c>
      <c r="D124" s="129">
        <f t="shared" si="33"/>
        <v>1.53</v>
      </c>
      <c r="E124" s="129">
        <v>168</v>
      </c>
      <c r="F124" s="129">
        <f t="shared" si="32"/>
        <v>1.11</v>
      </c>
      <c r="G124" s="129">
        <v>186.4</v>
      </c>
    </row>
    <row r="125" spans="1:7" ht="12" customHeight="1">
      <c r="A125" s="127" t="str">
        <f>'[3]glossary-N'!K240</f>
        <v>29</v>
      </c>
      <c r="B125" s="134" t="s">
        <v>123</v>
      </c>
      <c r="C125" s="129">
        <v>19.8</v>
      </c>
      <c r="D125" s="129">
        <f t="shared" si="33"/>
        <v>3.84</v>
      </c>
      <c r="E125" s="129">
        <v>76.1</v>
      </c>
      <c r="F125" s="129">
        <f t="shared" si="32"/>
        <v>1.64</v>
      </c>
      <c r="G125" s="129">
        <v>124.7</v>
      </c>
    </row>
    <row r="126" spans="1:7" ht="12" customHeight="1">
      <c r="A126" s="127" t="str">
        <f>'[3]glossary-N'!K242</f>
        <v>30</v>
      </c>
      <c r="B126" s="134" t="s">
        <v>124</v>
      </c>
      <c r="C126" s="129">
        <v>183.9</v>
      </c>
      <c r="D126" s="129">
        <f t="shared" si="33"/>
        <v>0.03</v>
      </c>
      <c r="E126" s="129">
        <v>5.6</v>
      </c>
      <c r="F126" s="129">
        <f t="shared" si="32"/>
        <v>1.57</v>
      </c>
      <c r="G126" s="129">
        <v>8.8</v>
      </c>
    </row>
    <row r="127" spans="1:29" s="140" customFormat="1" ht="21" customHeight="1">
      <c r="A127" s="143" t="str">
        <f>'[3]glossary-N'!K244</f>
        <v>31</v>
      </c>
      <c r="B127" s="148" t="s">
        <v>134</v>
      </c>
      <c r="C127" s="145">
        <v>2496.5</v>
      </c>
      <c r="D127" s="145">
        <f t="shared" si="33"/>
        <v>0.85</v>
      </c>
      <c r="E127" s="145">
        <v>2111.4</v>
      </c>
      <c r="F127" s="145">
        <f t="shared" si="32"/>
        <v>1.28</v>
      </c>
      <c r="G127" s="145">
        <v>2704.6</v>
      </c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</row>
    <row r="128" spans="1:7" ht="20.25" customHeight="1">
      <c r="A128" s="159" t="s">
        <v>188</v>
      </c>
      <c r="B128" s="158"/>
      <c r="C128" s="22"/>
      <c r="D128" s="22"/>
      <c r="E128" s="26"/>
      <c r="F128" s="22"/>
      <c r="G128" s="22"/>
    </row>
    <row r="129" spans="1:7" ht="23.25" customHeight="1">
      <c r="A129" s="160" t="s">
        <v>176</v>
      </c>
      <c r="B129" s="110"/>
      <c r="C129" s="110"/>
      <c r="D129" s="22"/>
      <c r="E129" s="26"/>
      <c r="F129" s="22"/>
      <c r="G129" s="22"/>
    </row>
    <row r="130" spans="1:7" ht="12">
      <c r="A130" s="109"/>
      <c r="B130" s="110"/>
      <c r="C130" s="110"/>
      <c r="D130" s="22"/>
      <c r="E130" s="22"/>
      <c r="F130" s="22"/>
      <c r="G130" s="22"/>
    </row>
    <row r="131" spans="3:7" ht="12">
      <c r="C131" s="22"/>
      <c r="D131" s="22"/>
      <c r="E131" s="22"/>
      <c r="F131" s="22"/>
      <c r="G131" s="22"/>
    </row>
    <row r="132" spans="3:7" ht="12">
      <c r="C132" s="22"/>
      <c r="D132" s="22"/>
      <c r="E132" s="22"/>
      <c r="F132" s="22"/>
      <c r="G132" s="22"/>
    </row>
    <row r="133" spans="3:7" ht="12">
      <c r="C133" s="22"/>
      <c r="D133" s="22"/>
      <c r="E133" s="22"/>
      <c r="F133" s="22"/>
      <c r="G133" s="22"/>
    </row>
    <row r="134" spans="3:7" ht="12">
      <c r="C134" s="22"/>
      <c r="D134" s="22"/>
      <c r="E134" s="22"/>
      <c r="F134" s="22"/>
      <c r="G134" s="22"/>
    </row>
    <row r="135" spans="3:7" ht="12">
      <c r="C135" s="22"/>
      <c r="D135" s="22"/>
      <c r="E135" s="22"/>
      <c r="F135" s="22"/>
      <c r="G135" s="22"/>
    </row>
    <row r="136" spans="3:7" ht="12">
      <c r="C136" s="22"/>
      <c r="D136" s="22"/>
      <c r="E136" s="22"/>
      <c r="F136" s="22"/>
      <c r="G136" s="22"/>
    </row>
    <row r="137" spans="3:7" ht="12">
      <c r="C137" s="22"/>
      <c r="D137" s="22"/>
      <c r="E137" s="22"/>
      <c r="F137" s="22"/>
      <c r="G137" s="22"/>
    </row>
    <row r="138" spans="3:7" ht="12">
      <c r="C138" s="22"/>
      <c r="D138" s="22"/>
      <c r="E138" s="22"/>
      <c r="F138" s="22"/>
      <c r="G138" s="22"/>
    </row>
    <row r="139" spans="3:7" ht="12">
      <c r="C139" s="22"/>
      <c r="D139" s="22"/>
      <c r="E139" s="22"/>
      <c r="F139" s="22"/>
      <c r="G139" s="22"/>
    </row>
    <row r="140" spans="3:7" ht="12">
      <c r="C140" s="22"/>
      <c r="D140" s="22"/>
      <c r="E140" s="22"/>
      <c r="F140" s="22"/>
      <c r="G140" s="22"/>
    </row>
    <row r="141" spans="3:7" ht="12">
      <c r="C141" s="22"/>
      <c r="D141" s="22"/>
      <c r="E141" s="22"/>
      <c r="F141" s="22"/>
      <c r="G141" s="22"/>
    </row>
    <row r="142" spans="3:7" ht="12">
      <c r="C142" s="22"/>
      <c r="D142" s="22"/>
      <c r="E142" s="22"/>
      <c r="F142" s="22"/>
      <c r="G142" s="22"/>
    </row>
    <row r="143" spans="3:7" ht="12">
      <c r="C143" s="22"/>
      <c r="D143" s="22"/>
      <c r="E143" s="22"/>
      <c r="F143" s="22"/>
      <c r="G143" s="22"/>
    </row>
    <row r="144" spans="3:7" ht="12">
      <c r="C144" s="22"/>
      <c r="D144" s="22"/>
      <c r="E144" s="22"/>
      <c r="F144" s="22"/>
      <c r="G144" s="22"/>
    </row>
    <row r="145" spans="3:7" ht="12">
      <c r="C145" s="22"/>
      <c r="D145" s="22"/>
      <c r="E145" s="22"/>
      <c r="F145" s="22"/>
      <c r="G145" s="22"/>
    </row>
    <row r="146" spans="3:7" ht="12">
      <c r="C146" s="22"/>
      <c r="D146" s="22"/>
      <c r="E146" s="22"/>
      <c r="F146" s="22"/>
      <c r="G146" s="22"/>
    </row>
    <row r="147" spans="3:7" ht="12">
      <c r="C147" s="22"/>
      <c r="D147" s="22"/>
      <c r="E147" s="22"/>
      <c r="F147" s="22"/>
      <c r="G147" s="22"/>
    </row>
    <row r="148" spans="3:7" ht="12">
      <c r="C148" s="22"/>
      <c r="D148" s="22"/>
      <c r="E148" s="22"/>
      <c r="F148" s="22"/>
      <c r="G148" s="22"/>
    </row>
    <row r="149" spans="3:7" ht="12">
      <c r="C149" s="22"/>
      <c r="D149" s="22"/>
      <c r="E149" s="22"/>
      <c r="F149" s="22"/>
      <c r="G149" s="22"/>
    </row>
    <row r="150" spans="3:7" ht="12">
      <c r="C150" s="22"/>
      <c r="D150" s="22"/>
      <c r="E150" s="22"/>
      <c r="F150" s="22"/>
      <c r="G150" s="22"/>
    </row>
    <row r="151" spans="3:7" ht="12">
      <c r="C151" s="22"/>
      <c r="D151" s="22"/>
      <c r="E151" s="22"/>
      <c r="F151" s="22"/>
      <c r="G151" s="22"/>
    </row>
    <row r="152" spans="3:7" ht="12">
      <c r="C152" s="22"/>
      <c r="D152" s="22"/>
      <c r="E152" s="22"/>
      <c r="F152" s="22"/>
      <c r="G152" s="22"/>
    </row>
    <row r="153" spans="3:7" ht="12">
      <c r="C153" s="22"/>
      <c r="D153" s="22"/>
      <c r="E153" s="22"/>
      <c r="F153" s="22"/>
      <c r="G153" s="22"/>
    </row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</sheetData>
  <mergeCells count="1">
    <mergeCell ref="A2:G2"/>
  </mergeCells>
  <printOptions gridLines="1" horizontalCentered="1"/>
  <pageMargins left="0.4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&amp;L&amp;8&amp;F&amp;R&amp;8&amp;D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outlinePr summaryBelow="0" summaryRight="0"/>
  </sheetPr>
  <dimension ref="A1:R95"/>
  <sheetViews>
    <sheetView showZeros="0" zoomScale="75" zoomScaleNormal="75" zoomScaleSheetLayoutView="100" workbookViewId="0" topLeftCell="A70">
      <selection activeCell="A2" sqref="A2:R2"/>
    </sheetView>
  </sheetViews>
  <sheetFormatPr defaultColWidth="9.140625" defaultRowHeight="12.75" zeroHeight="1" outlineLevelCol="1"/>
  <cols>
    <col min="1" max="1" width="6.7109375" style="73" customWidth="1"/>
    <col min="2" max="2" width="43.57421875" style="73" customWidth="1"/>
    <col min="3" max="3" width="10.7109375" style="73" customWidth="1" outlineLevel="1"/>
    <col min="4" max="4" width="8.7109375" style="44" customWidth="1" outlineLevel="1"/>
    <col min="5" max="5" width="9.421875" style="44" customWidth="1" outlineLevel="1"/>
    <col min="6" max="6" width="10.00390625" style="44" customWidth="1" outlineLevel="1"/>
    <col min="7" max="7" width="10.57421875" style="44" customWidth="1"/>
    <col min="8" max="8" width="7.140625" style="44" customWidth="1" outlineLevel="1"/>
    <col min="9" max="9" width="11.00390625" style="44" customWidth="1"/>
    <col min="10" max="10" width="10.28125" style="44" customWidth="1"/>
    <col min="11" max="11" width="9.140625" style="44" customWidth="1" outlineLevel="1"/>
    <col min="12" max="12" width="9.28125" style="44" customWidth="1" outlineLevel="1"/>
    <col min="13" max="13" width="8.28125" style="44" customWidth="1" outlineLevel="1"/>
    <col min="14" max="14" width="12.8515625" style="44" customWidth="1"/>
    <col min="15" max="15" width="9.8515625" style="44" customWidth="1"/>
    <col min="16" max="16" width="8.8515625" style="44" customWidth="1" outlineLevel="1"/>
    <col min="17" max="18" width="10.00390625" style="44" customWidth="1"/>
    <col min="19" max="16384" width="9.140625" style="44" customWidth="1"/>
  </cols>
  <sheetData>
    <row r="1" spans="1:18" s="153" customFormat="1" ht="18" customHeight="1">
      <c r="A1" s="156" t="s">
        <v>186</v>
      </c>
      <c r="B1" s="154"/>
      <c r="C1" s="154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30.75" customHeight="1">
      <c r="A2" s="170" t="s">
        <v>198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16" s="49" customFormat="1" ht="12">
      <c r="A3" s="45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8" ht="11.25" customHeight="1">
      <c r="A4" s="50"/>
      <c r="B4" s="50"/>
      <c r="C4" s="50"/>
      <c r="R4" s="125" t="s">
        <v>180</v>
      </c>
    </row>
    <row r="5" spans="1:18" ht="15" customHeight="1">
      <c r="A5" s="195" t="s">
        <v>135</v>
      </c>
      <c r="B5" s="194" t="s">
        <v>156</v>
      </c>
      <c r="C5" s="188" t="s">
        <v>179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90"/>
    </row>
    <row r="6" spans="1:18" ht="15" customHeight="1">
      <c r="A6" s="178"/>
      <c r="B6" s="196"/>
      <c r="C6" s="191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3"/>
    </row>
    <row r="7" spans="1:18" ht="15" customHeight="1">
      <c r="A7" s="178"/>
      <c r="B7" s="196"/>
      <c r="C7" s="194" t="s">
        <v>137</v>
      </c>
      <c r="D7" s="177" t="s">
        <v>95</v>
      </c>
      <c r="E7" s="177" t="s">
        <v>138</v>
      </c>
      <c r="F7" s="180" t="s">
        <v>139</v>
      </c>
      <c r="G7" s="181"/>
      <c r="H7" s="182"/>
      <c r="I7" s="177" t="s">
        <v>141</v>
      </c>
      <c r="J7" s="177" t="s">
        <v>142</v>
      </c>
      <c r="K7" s="186" t="s">
        <v>143</v>
      </c>
      <c r="L7" s="198"/>
      <c r="M7" s="187"/>
      <c r="N7" s="177" t="s">
        <v>148</v>
      </c>
      <c r="O7" s="177" t="s">
        <v>149</v>
      </c>
      <c r="P7" s="177" t="s">
        <v>150</v>
      </c>
      <c r="Q7" s="177" t="s">
        <v>151</v>
      </c>
      <c r="R7" s="177" t="s">
        <v>175</v>
      </c>
    </row>
    <row r="8" spans="1:18" ht="33" customHeight="1">
      <c r="A8" s="178"/>
      <c r="B8" s="196"/>
      <c r="C8" s="178"/>
      <c r="D8" s="178"/>
      <c r="E8" s="178"/>
      <c r="F8" s="183"/>
      <c r="G8" s="184"/>
      <c r="H8" s="185"/>
      <c r="I8" s="178"/>
      <c r="J8" s="178"/>
      <c r="K8" s="186" t="s">
        <v>144</v>
      </c>
      <c r="L8" s="187"/>
      <c r="M8" s="177" t="s">
        <v>147</v>
      </c>
      <c r="N8" s="178"/>
      <c r="O8" s="178"/>
      <c r="P8" s="178"/>
      <c r="Q8" s="178"/>
      <c r="R8" s="199"/>
    </row>
    <row r="9" spans="1:18" ht="42" customHeight="1">
      <c r="A9" s="178"/>
      <c r="B9" s="196"/>
      <c r="C9" s="179"/>
      <c r="D9" s="179"/>
      <c r="E9" s="179"/>
      <c r="F9" s="51" t="s">
        <v>96</v>
      </c>
      <c r="G9" s="51" t="s">
        <v>108</v>
      </c>
      <c r="H9" s="51" t="s">
        <v>140</v>
      </c>
      <c r="I9" s="179"/>
      <c r="J9" s="179"/>
      <c r="K9" s="52" t="s">
        <v>145</v>
      </c>
      <c r="L9" s="52" t="s">
        <v>146</v>
      </c>
      <c r="M9" s="179"/>
      <c r="N9" s="179"/>
      <c r="O9" s="179"/>
      <c r="P9" s="179"/>
      <c r="Q9" s="179"/>
      <c r="R9" s="200"/>
    </row>
    <row r="10" spans="1:18" s="56" customFormat="1" ht="15" customHeight="1">
      <c r="A10" s="179"/>
      <c r="B10" s="197"/>
      <c r="C10" s="53" t="s">
        <v>12</v>
      </c>
      <c r="D10" s="54" t="s">
        <v>158</v>
      </c>
      <c r="E10" s="54" t="s">
        <v>159</v>
      </c>
      <c r="F10" s="54" t="s">
        <v>160</v>
      </c>
      <c r="G10" s="54" t="s">
        <v>161</v>
      </c>
      <c r="H10" s="54" t="s">
        <v>162</v>
      </c>
      <c r="I10" s="54" t="s">
        <v>163</v>
      </c>
      <c r="J10" s="54" t="s">
        <v>164</v>
      </c>
      <c r="K10" s="55" t="s">
        <v>165</v>
      </c>
      <c r="L10" s="55" t="s">
        <v>166</v>
      </c>
      <c r="M10" s="55" t="s">
        <v>167</v>
      </c>
      <c r="N10" s="55" t="s">
        <v>168</v>
      </c>
      <c r="O10" s="54" t="s">
        <v>169</v>
      </c>
      <c r="P10" s="54" t="s">
        <v>170</v>
      </c>
      <c r="Q10" s="54" t="s">
        <v>171</v>
      </c>
      <c r="R10" s="126" t="s">
        <v>172</v>
      </c>
    </row>
    <row r="11" spans="1:18" ht="18" customHeight="1">
      <c r="A11" s="57" t="str">
        <f>'[3]glossary-N'!K20</f>
        <v>01</v>
      </c>
      <c r="B11" s="58" t="s">
        <v>13</v>
      </c>
      <c r="C11" s="59">
        <v>1945.6</v>
      </c>
      <c r="D11" s="60">
        <v>0.4</v>
      </c>
      <c r="E11" s="60">
        <v>206.4</v>
      </c>
      <c r="F11" s="60">
        <v>115.9</v>
      </c>
      <c r="G11" s="60">
        <v>280.2</v>
      </c>
      <c r="H11" s="60">
        <v>6.6</v>
      </c>
      <c r="I11" s="60">
        <v>83.8</v>
      </c>
      <c r="J11" s="60">
        <v>51.8</v>
      </c>
      <c r="K11" s="60">
        <v>103.7</v>
      </c>
      <c r="L11" s="60">
        <v>823.9</v>
      </c>
      <c r="M11" s="60">
        <v>18.5</v>
      </c>
      <c r="N11" s="61">
        <v>946.2</v>
      </c>
      <c r="O11" s="60">
        <v>0</v>
      </c>
      <c r="P11" s="60">
        <v>667.2</v>
      </c>
      <c r="Q11" s="60">
        <v>460.8</v>
      </c>
      <c r="R11" s="62">
        <v>1822.8</v>
      </c>
    </row>
    <row r="12" spans="1:18" ht="12">
      <c r="A12" s="57" t="str">
        <f>'[3]glossary-N'!K21</f>
        <v>01.1</v>
      </c>
      <c r="B12" s="63" t="s">
        <v>14</v>
      </c>
      <c r="C12" s="64">
        <v>1279.6</v>
      </c>
      <c r="D12" s="60">
        <v>0.3</v>
      </c>
      <c r="E12" s="60">
        <v>132.8</v>
      </c>
      <c r="F12" s="60">
        <v>102.4</v>
      </c>
      <c r="G12" s="60">
        <v>137.5</v>
      </c>
      <c r="H12" s="60">
        <v>4.5</v>
      </c>
      <c r="I12" s="60">
        <v>81.6</v>
      </c>
      <c r="J12" s="60">
        <v>33.9</v>
      </c>
      <c r="K12" s="60">
        <v>71.2</v>
      </c>
      <c r="L12" s="60">
        <v>595.2</v>
      </c>
      <c r="M12" s="60">
        <v>16.5</v>
      </c>
      <c r="N12" s="65">
        <v>683</v>
      </c>
      <c r="O12" s="60">
        <v>0</v>
      </c>
      <c r="P12" s="60">
        <v>369.3</v>
      </c>
      <c r="Q12" s="60">
        <v>236.4</v>
      </c>
      <c r="R12" s="66">
        <v>1172.4</v>
      </c>
    </row>
    <row r="13" spans="1:18" ht="11.25" customHeight="1">
      <c r="A13" s="57" t="str">
        <f>'[3]glossary-N'!K22</f>
        <v>01.1/1</v>
      </c>
      <c r="B13" s="67" t="s">
        <v>15</v>
      </c>
      <c r="C13" s="64">
        <v>1263.1</v>
      </c>
      <c r="D13" s="60">
        <v>0.3</v>
      </c>
      <c r="E13" s="60">
        <v>126.7</v>
      </c>
      <c r="F13" s="60">
        <v>101.8</v>
      </c>
      <c r="G13" s="60">
        <v>131.6</v>
      </c>
      <c r="H13" s="60">
        <v>4.5</v>
      </c>
      <c r="I13" s="60">
        <v>80.9</v>
      </c>
      <c r="J13" s="60">
        <v>31.5</v>
      </c>
      <c r="K13" s="60">
        <v>70.7</v>
      </c>
      <c r="L13" s="60">
        <v>588.8</v>
      </c>
      <c r="M13" s="60">
        <v>16.5</v>
      </c>
      <c r="N13" s="65">
        <v>676</v>
      </c>
      <c r="O13" s="60"/>
      <c r="P13" s="60">
        <v>363.2</v>
      </c>
      <c r="Q13" s="60">
        <v>236.5</v>
      </c>
      <c r="R13" s="66">
        <v>1156.5</v>
      </c>
    </row>
    <row r="14" spans="1:18" ht="11.25" customHeight="1">
      <c r="A14" s="57" t="str">
        <f>'[3]glossary-N'!K23</f>
        <v>01.1/2</v>
      </c>
      <c r="B14" s="67" t="s">
        <v>16</v>
      </c>
      <c r="C14" s="64">
        <v>16.5</v>
      </c>
      <c r="D14" s="60">
        <v>0</v>
      </c>
      <c r="E14" s="60">
        <v>6.1</v>
      </c>
      <c r="F14" s="60">
        <v>0.5</v>
      </c>
      <c r="G14" s="60">
        <v>5.9</v>
      </c>
      <c r="H14" s="60">
        <v>0</v>
      </c>
      <c r="I14" s="60">
        <v>0.7</v>
      </c>
      <c r="J14" s="60">
        <v>2.4</v>
      </c>
      <c r="K14" s="60">
        <v>0.5</v>
      </c>
      <c r="L14" s="60">
        <v>6.4</v>
      </c>
      <c r="M14" s="60">
        <v>0</v>
      </c>
      <c r="N14" s="65">
        <v>7</v>
      </c>
      <c r="O14" s="60"/>
      <c r="P14" s="60">
        <v>6</v>
      </c>
      <c r="Q14" s="60">
        <v>-0.1</v>
      </c>
      <c r="R14" s="66">
        <v>15.9</v>
      </c>
    </row>
    <row r="15" spans="1:18" ht="12">
      <c r="A15" s="57" t="str">
        <f>'[3]glossary-N'!K24</f>
        <v>01.2</v>
      </c>
      <c r="B15" s="63" t="s">
        <v>17</v>
      </c>
      <c r="C15" s="64">
        <v>5.2</v>
      </c>
      <c r="D15" s="60">
        <v>0</v>
      </c>
      <c r="E15" s="60">
        <v>3.5</v>
      </c>
      <c r="F15" s="60">
        <v>0.6</v>
      </c>
      <c r="G15" s="60">
        <v>0.6</v>
      </c>
      <c r="H15" s="60">
        <v>0</v>
      </c>
      <c r="I15" s="60">
        <v>0</v>
      </c>
      <c r="J15" s="60">
        <v>0.9</v>
      </c>
      <c r="K15" s="60">
        <v>1</v>
      </c>
      <c r="L15" s="60">
        <v>1.6</v>
      </c>
      <c r="M15" s="60">
        <v>0</v>
      </c>
      <c r="N15" s="65">
        <v>2.6</v>
      </c>
      <c r="O15" s="60"/>
      <c r="P15" s="60">
        <v>4.1</v>
      </c>
      <c r="Q15" s="60">
        <v>0.6</v>
      </c>
      <c r="R15" s="66">
        <v>4.7</v>
      </c>
    </row>
    <row r="16" spans="1:18" ht="12">
      <c r="A16" s="57" t="str">
        <f>'[3]glossary-N'!K25</f>
        <v>01.3</v>
      </c>
      <c r="B16" s="63" t="s">
        <v>18</v>
      </c>
      <c r="C16" s="64">
        <v>236.7</v>
      </c>
      <c r="D16" s="60">
        <v>0.1</v>
      </c>
      <c r="E16" s="60">
        <v>11.1</v>
      </c>
      <c r="F16" s="60">
        <v>8.9</v>
      </c>
      <c r="G16" s="60">
        <v>34.5</v>
      </c>
      <c r="H16" s="60">
        <v>1.4</v>
      </c>
      <c r="I16" s="60">
        <v>1.1</v>
      </c>
      <c r="J16" s="60">
        <v>10.4</v>
      </c>
      <c r="K16" s="60">
        <v>21.7</v>
      </c>
      <c r="L16" s="60">
        <v>112.8</v>
      </c>
      <c r="M16" s="60">
        <v>1</v>
      </c>
      <c r="N16" s="65">
        <v>135.6</v>
      </c>
      <c r="O16" s="60"/>
      <c r="P16" s="60">
        <v>55.9</v>
      </c>
      <c r="Q16" s="60">
        <v>44.7</v>
      </c>
      <c r="R16" s="66">
        <v>226.4</v>
      </c>
    </row>
    <row r="17" spans="1:18" ht="12">
      <c r="A17" s="57" t="str">
        <f>'[3]glossary-N'!K26</f>
        <v>01.4</v>
      </c>
      <c r="B17" s="63" t="s">
        <v>19</v>
      </c>
      <c r="C17" s="64">
        <v>13</v>
      </c>
      <c r="D17" s="60">
        <v>0</v>
      </c>
      <c r="E17" s="60">
        <v>6.5</v>
      </c>
      <c r="F17" s="60">
        <v>0.3</v>
      </c>
      <c r="G17" s="60">
        <v>6.4</v>
      </c>
      <c r="H17" s="60">
        <v>0.1</v>
      </c>
      <c r="I17" s="60">
        <v>0</v>
      </c>
      <c r="J17" s="60">
        <v>0.4</v>
      </c>
      <c r="K17" s="60">
        <v>0.7</v>
      </c>
      <c r="L17" s="60">
        <v>5.8</v>
      </c>
      <c r="M17" s="60">
        <v>0</v>
      </c>
      <c r="N17" s="65">
        <v>6.5</v>
      </c>
      <c r="O17" s="60"/>
      <c r="P17" s="60">
        <v>5.9</v>
      </c>
      <c r="Q17" s="60">
        <v>-0.6</v>
      </c>
      <c r="R17" s="66">
        <v>12.7</v>
      </c>
    </row>
    <row r="18" spans="1:18" ht="12">
      <c r="A18" s="57" t="str">
        <f>'[3]glossary-N'!K27</f>
        <v>01.5</v>
      </c>
      <c r="B18" s="63" t="s">
        <v>20</v>
      </c>
      <c r="C18" s="64">
        <v>377.4</v>
      </c>
      <c r="D18" s="60">
        <v>0</v>
      </c>
      <c r="E18" s="60">
        <v>39.4</v>
      </c>
      <c r="F18" s="60">
        <v>2.3</v>
      </c>
      <c r="G18" s="60">
        <v>89.3</v>
      </c>
      <c r="H18" s="60">
        <v>0.4</v>
      </c>
      <c r="I18" s="60">
        <v>1</v>
      </c>
      <c r="J18" s="60">
        <v>3.8</v>
      </c>
      <c r="K18" s="60">
        <v>7.6</v>
      </c>
      <c r="L18" s="60">
        <v>98.4</v>
      </c>
      <c r="M18" s="60">
        <v>0</v>
      </c>
      <c r="N18" s="65">
        <v>105.9</v>
      </c>
      <c r="O18" s="60"/>
      <c r="P18" s="60">
        <v>214</v>
      </c>
      <c r="Q18" s="60">
        <v>174.6</v>
      </c>
      <c r="R18" s="66">
        <v>374.6</v>
      </c>
    </row>
    <row r="19" spans="1:18" ht="12">
      <c r="A19" s="57" t="str">
        <f>'[3]glossary-N'!K28</f>
        <v>01.6</v>
      </c>
      <c r="B19" s="63" t="s">
        <v>21</v>
      </c>
      <c r="C19" s="64">
        <v>15.5</v>
      </c>
      <c r="D19" s="60">
        <v>0</v>
      </c>
      <c r="E19" s="60">
        <v>11.1</v>
      </c>
      <c r="F19" s="60">
        <v>0.7</v>
      </c>
      <c r="G19" s="60">
        <v>2.3</v>
      </c>
      <c r="H19" s="60">
        <v>0</v>
      </c>
      <c r="I19" s="60">
        <v>0</v>
      </c>
      <c r="J19" s="60">
        <v>1.5</v>
      </c>
      <c r="K19" s="60">
        <v>0</v>
      </c>
      <c r="L19" s="60">
        <v>7.6</v>
      </c>
      <c r="M19" s="60">
        <v>0</v>
      </c>
      <c r="N19" s="65">
        <v>7.6</v>
      </c>
      <c r="O19" s="60"/>
      <c r="P19" s="60">
        <v>14.5</v>
      </c>
      <c r="Q19" s="60">
        <v>3.4</v>
      </c>
      <c r="R19" s="66">
        <v>14.8</v>
      </c>
    </row>
    <row r="20" spans="1:18" ht="12">
      <c r="A20" s="57" t="str">
        <f>'[3]glossary-N'!K29</f>
        <v>01.7</v>
      </c>
      <c r="B20" s="63" t="s">
        <v>22</v>
      </c>
      <c r="C20" s="64">
        <v>18.2</v>
      </c>
      <c r="D20" s="60">
        <v>0</v>
      </c>
      <c r="E20" s="60">
        <v>1.9</v>
      </c>
      <c r="F20" s="60">
        <v>0.8</v>
      </c>
      <c r="G20" s="60">
        <v>9.6</v>
      </c>
      <c r="H20" s="60">
        <v>0.3</v>
      </c>
      <c r="I20" s="60">
        <v>0.2</v>
      </c>
      <c r="J20" s="60">
        <v>0.9</v>
      </c>
      <c r="K20" s="60">
        <v>1.5</v>
      </c>
      <c r="L20" s="60">
        <v>2.5</v>
      </c>
      <c r="M20" s="60">
        <v>0.9</v>
      </c>
      <c r="N20" s="65">
        <v>5</v>
      </c>
      <c r="O20" s="60"/>
      <c r="P20" s="60">
        <v>3.4</v>
      </c>
      <c r="Q20" s="60">
        <v>1.5</v>
      </c>
      <c r="R20" s="66">
        <v>17.2</v>
      </c>
    </row>
    <row r="21" spans="1:18" ht="12">
      <c r="A21" s="57" t="str">
        <f>'[3]glossary-N'!K32</f>
        <v>02</v>
      </c>
      <c r="B21" s="68" t="s">
        <v>23</v>
      </c>
      <c r="C21" s="64">
        <v>1150.6</v>
      </c>
      <c r="D21" s="60">
        <v>2.8</v>
      </c>
      <c r="E21" s="60">
        <v>128.8</v>
      </c>
      <c r="F21" s="60">
        <v>15.9</v>
      </c>
      <c r="G21" s="60">
        <v>10</v>
      </c>
      <c r="H21" s="60">
        <v>0.4</v>
      </c>
      <c r="I21" s="60">
        <v>2.1</v>
      </c>
      <c r="J21" s="60">
        <v>19</v>
      </c>
      <c r="K21" s="60">
        <v>17.5</v>
      </c>
      <c r="L21" s="60">
        <v>507.9</v>
      </c>
      <c r="M21" s="60">
        <v>12</v>
      </c>
      <c r="N21" s="65">
        <v>537.4</v>
      </c>
      <c r="O21" s="60">
        <v>0</v>
      </c>
      <c r="P21" s="60">
        <v>691.7</v>
      </c>
      <c r="Q21" s="60">
        <v>562.9</v>
      </c>
      <c r="R21" s="66">
        <v>1131.4</v>
      </c>
    </row>
    <row r="22" spans="1:18" ht="12">
      <c r="A22" s="57" t="str">
        <f>'[3]glossary-N'!K33</f>
        <v>02.1</v>
      </c>
      <c r="B22" s="63" t="s">
        <v>24</v>
      </c>
      <c r="C22" s="64">
        <v>898.2</v>
      </c>
      <c r="D22" s="60">
        <v>1.1</v>
      </c>
      <c r="E22" s="60">
        <v>63.1</v>
      </c>
      <c r="F22" s="60">
        <v>10.1</v>
      </c>
      <c r="G22" s="60">
        <v>8.3</v>
      </c>
      <c r="H22" s="60">
        <v>0.3</v>
      </c>
      <c r="I22" s="60">
        <v>2</v>
      </c>
      <c r="J22" s="60">
        <v>10.5</v>
      </c>
      <c r="K22" s="60">
        <v>16.8</v>
      </c>
      <c r="L22" s="60">
        <v>322.9</v>
      </c>
      <c r="M22" s="60">
        <v>12</v>
      </c>
      <c r="N22" s="65">
        <v>351.6</v>
      </c>
      <c r="O22" s="60">
        <v>0</v>
      </c>
      <c r="P22" s="60">
        <v>577.3</v>
      </c>
      <c r="Q22" s="60">
        <v>514.2</v>
      </c>
      <c r="R22" s="66">
        <v>886.6</v>
      </c>
    </row>
    <row r="23" spans="1:18" ht="12">
      <c r="A23" s="57" t="str">
        <f>'[3]glossary-N'!K34</f>
        <v>02.1/1</v>
      </c>
      <c r="B23" s="67" t="s">
        <v>25</v>
      </c>
      <c r="C23" s="64">
        <v>134.5</v>
      </c>
      <c r="D23" s="60">
        <v>0.7</v>
      </c>
      <c r="E23" s="60">
        <v>11.5</v>
      </c>
      <c r="F23" s="60">
        <v>0.5</v>
      </c>
      <c r="G23" s="60">
        <v>1.9</v>
      </c>
      <c r="H23" s="60">
        <v>0</v>
      </c>
      <c r="I23" s="60">
        <v>0.7</v>
      </c>
      <c r="J23" s="60">
        <v>0.4</v>
      </c>
      <c r="K23" s="60">
        <v>6.1</v>
      </c>
      <c r="L23" s="60">
        <v>110.1</v>
      </c>
      <c r="M23" s="60">
        <v>9.7</v>
      </c>
      <c r="N23" s="65">
        <v>125.9</v>
      </c>
      <c r="O23" s="60"/>
      <c r="P23" s="60">
        <v>15.9</v>
      </c>
      <c r="Q23" s="60">
        <v>4.4</v>
      </c>
      <c r="R23" s="66">
        <v>133.3</v>
      </c>
    </row>
    <row r="24" spans="1:18" ht="12">
      <c r="A24" s="57" t="str">
        <f>'[3]glossary-N'!K35</f>
        <v>02.1/2</v>
      </c>
      <c r="B24" s="67" t="s">
        <v>26</v>
      </c>
      <c r="C24" s="64">
        <v>730</v>
      </c>
      <c r="D24" s="60">
        <v>0.2</v>
      </c>
      <c r="E24" s="60">
        <v>40.1</v>
      </c>
      <c r="F24" s="60">
        <v>6.1</v>
      </c>
      <c r="G24" s="60">
        <v>6.4</v>
      </c>
      <c r="H24" s="60">
        <v>0.3</v>
      </c>
      <c r="I24" s="60">
        <v>1.3</v>
      </c>
      <c r="J24" s="60">
        <v>4.2</v>
      </c>
      <c r="K24" s="60">
        <v>10.6</v>
      </c>
      <c r="L24" s="60">
        <v>194.7</v>
      </c>
      <c r="M24" s="60">
        <v>2.3</v>
      </c>
      <c r="N24" s="65">
        <v>207.6</v>
      </c>
      <c r="O24" s="60"/>
      <c r="P24" s="60">
        <v>544.1</v>
      </c>
      <c r="Q24" s="60">
        <v>504</v>
      </c>
      <c r="R24" s="66">
        <v>723.5</v>
      </c>
    </row>
    <row r="25" spans="1:18" ht="12">
      <c r="A25" s="57" t="str">
        <f>'[3]glossary-N'!K36</f>
        <v>02.1/3</v>
      </c>
      <c r="B25" s="67" t="s">
        <v>27</v>
      </c>
      <c r="C25" s="64">
        <v>0.2</v>
      </c>
      <c r="D25" s="60">
        <v>0</v>
      </c>
      <c r="E25" s="60">
        <v>0.1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5">
        <v>0</v>
      </c>
      <c r="O25" s="60"/>
      <c r="P25" s="60">
        <v>0.2</v>
      </c>
      <c r="Q25" s="60">
        <v>0.1</v>
      </c>
      <c r="R25" s="66">
        <v>0.1</v>
      </c>
    </row>
    <row r="26" spans="1:18" ht="12">
      <c r="A26" s="57" t="str">
        <f>'[3]glossary-N'!K37</f>
        <v>02.1/4</v>
      </c>
      <c r="B26" s="67" t="s">
        <v>28</v>
      </c>
      <c r="C26" s="64">
        <v>33.5</v>
      </c>
      <c r="D26" s="60">
        <v>0.2</v>
      </c>
      <c r="E26" s="60">
        <v>11.4</v>
      </c>
      <c r="F26" s="60">
        <v>3.5</v>
      </c>
      <c r="G26" s="60">
        <v>0</v>
      </c>
      <c r="H26" s="60">
        <v>0</v>
      </c>
      <c r="I26" s="60">
        <v>0</v>
      </c>
      <c r="J26" s="60">
        <v>5.9</v>
      </c>
      <c r="K26" s="60">
        <v>0</v>
      </c>
      <c r="L26" s="60">
        <v>18.1</v>
      </c>
      <c r="M26" s="60">
        <v>0</v>
      </c>
      <c r="N26" s="65">
        <v>18.1</v>
      </c>
      <c r="O26" s="60"/>
      <c r="P26" s="60">
        <v>17.1</v>
      </c>
      <c r="Q26" s="60">
        <v>5.7</v>
      </c>
      <c r="R26" s="66">
        <v>29.7</v>
      </c>
    </row>
    <row r="27" spans="1:18" ht="12">
      <c r="A27" s="57" t="str">
        <f>'[3]glossary-N'!K38</f>
        <v>02.2</v>
      </c>
      <c r="B27" s="63" t="s">
        <v>29</v>
      </c>
      <c r="C27" s="64">
        <v>25.2</v>
      </c>
      <c r="D27" s="60">
        <v>0</v>
      </c>
      <c r="E27" s="60">
        <v>6.9</v>
      </c>
      <c r="F27" s="60">
        <v>5.8</v>
      </c>
      <c r="G27" s="60">
        <v>1.6</v>
      </c>
      <c r="H27" s="60">
        <v>0.1</v>
      </c>
      <c r="I27" s="60">
        <v>0</v>
      </c>
      <c r="J27" s="60">
        <v>8.6</v>
      </c>
      <c r="K27" s="60">
        <v>0.7</v>
      </c>
      <c r="L27" s="60">
        <v>3.6</v>
      </c>
      <c r="M27" s="60">
        <v>0</v>
      </c>
      <c r="N27" s="65">
        <v>4.3</v>
      </c>
      <c r="O27" s="60"/>
      <c r="P27" s="60">
        <v>11.7</v>
      </c>
      <c r="Q27" s="60">
        <v>4.9</v>
      </c>
      <c r="R27" s="66">
        <v>19.4</v>
      </c>
    </row>
    <row r="28" spans="1:18" ht="12">
      <c r="A28" s="57" t="str">
        <f>'[3]glossary-N'!K43</f>
        <v>02.3</v>
      </c>
      <c r="B28" s="63" t="s">
        <v>30</v>
      </c>
      <c r="C28" s="64">
        <v>125</v>
      </c>
      <c r="D28" s="60">
        <v>0</v>
      </c>
      <c r="E28" s="60">
        <v>47.5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96.1</v>
      </c>
      <c r="M28" s="60">
        <v>0</v>
      </c>
      <c r="N28" s="65">
        <v>96.1</v>
      </c>
      <c r="O28" s="60"/>
      <c r="P28" s="60">
        <v>76.4</v>
      </c>
      <c r="Q28" s="60">
        <v>28.9</v>
      </c>
      <c r="R28" s="66">
        <v>125</v>
      </c>
    </row>
    <row r="29" spans="1:18" ht="12">
      <c r="A29" s="57" t="str">
        <f>'[3]glossary-N'!K44</f>
        <v>02.4</v>
      </c>
      <c r="B29" s="63" t="s">
        <v>31</v>
      </c>
      <c r="C29" s="64">
        <v>1.7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0.2</v>
      </c>
      <c r="M29" s="60">
        <v>0</v>
      </c>
      <c r="N29" s="65">
        <v>0.2</v>
      </c>
      <c r="O29" s="60"/>
      <c r="P29" s="60">
        <v>1.5</v>
      </c>
      <c r="Q29" s="60">
        <v>1.5</v>
      </c>
      <c r="R29" s="66">
        <v>1.7</v>
      </c>
    </row>
    <row r="30" spans="1:18" ht="12">
      <c r="A30" s="57" t="str">
        <f>'[3]glossary-N'!K45</f>
        <v>02.5</v>
      </c>
      <c r="B30" s="63" t="s">
        <v>32</v>
      </c>
      <c r="C30" s="64">
        <v>100.5</v>
      </c>
      <c r="D30" s="60">
        <v>1.7</v>
      </c>
      <c r="E30" s="60">
        <v>11.4</v>
      </c>
      <c r="F30" s="60">
        <v>0</v>
      </c>
      <c r="G30" s="60">
        <v>0</v>
      </c>
      <c r="H30" s="60">
        <v>0</v>
      </c>
      <c r="I30" s="60">
        <v>0.1</v>
      </c>
      <c r="J30" s="60">
        <v>0</v>
      </c>
      <c r="K30" s="60">
        <v>0</v>
      </c>
      <c r="L30" s="60">
        <v>85.1</v>
      </c>
      <c r="M30" s="60">
        <v>0</v>
      </c>
      <c r="N30" s="65">
        <v>85.1</v>
      </c>
      <c r="O30" s="60">
        <v>0</v>
      </c>
      <c r="P30" s="60">
        <v>24.8</v>
      </c>
      <c r="Q30" s="60">
        <v>13.4</v>
      </c>
      <c r="R30" s="66">
        <v>98.7</v>
      </c>
    </row>
    <row r="31" spans="1:18" ht="12">
      <c r="A31" s="57" t="str">
        <f>'[3]glossary-N'!K46</f>
        <v>02.5/1</v>
      </c>
      <c r="B31" s="67" t="s">
        <v>33</v>
      </c>
      <c r="C31" s="64">
        <v>1.7</v>
      </c>
      <c r="D31" s="60">
        <v>0</v>
      </c>
      <c r="E31" s="60">
        <v>0.5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1.6</v>
      </c>
      <c r="M31" s="60">
        <v>0</v>
      </c>
      <c r="N31" s="65">
        <v>1.6</v>
      </c>
      <c r="O31" s="60"/>
      <c r="P31" s="60">
        <v>0.5</v>
      </c>
      <c r="Q31" s="60">
        <v>0</v>
      </c>
      <c r="R31" s="66">
        <v>1.7</v>
      </c>
    </row>
    <row r="32" spans="1:18" ht="12">
      <c r="A32" s="57" t="str">
        <f>'[3]glossary-N'!K47</f>
        <v>02.5/2</v>
      </c>
      <c r="B32" s="67" t="s">
        <v>34</v>
      </c>
      <c r="C32" s="64">
        <v>5.8</v>
      </c>
      <c r="D32" s="60">
        <v>0</v>
      </c>
      <c r="E32" s="60">
        <v>1.4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5.3</v>
      </c>
      <c r="M32" s="60">
        <v>0</v>
      </c>
      <c r="N32" s="65">
        <v>5.3</v>
      </c>
      <c r="O32" s="60"/>
      <c r="P32" s="60">
        <v>1.9</v>
      </c>
      <c r="Q32" s="60">
        <v>0.5</v>
      </c>
      <c r="R32" s="66">
        <v>5.8</v>
      </c>
    </row>
    <row r="33" spans="1:18" ht="12">
      <c r="A33" s="57" t="str">
        <f>'[3]glossary-N'!K48</f>
        <v>02.5/3</v>
      </c>
      <c r="B33" s="67" t="s">
        <v>32</v>
      </c>
      <c r="C33" s="64">
        <v>93</v>
      </c>
      <c r="D33" s="60">
        <v>1.7</v>
      </c>
      <c r="E33" s="60">
        <v>9.4</v>
      </c>
      <c r="F33" s="60">
        <v>0</v>
      </c>
      <c r="G33" s="60">
        <v>0</v>
      </c>
      <c r="H33" s="60">
        <v>0</v>
      </c>
      <c r="I33" s="60">
        <v>0.1</v>
      </c>
      <c r="J33" s="60">
        <v>0</v>
      </c>
      <c r="K33" s="60">
        <v>0</v>
      </c>
      <c r="L33" s="60">
        <v>78.2</v>
      </c>
      <c r="M33" s="60">
        <v>0</v>
      </c>
      <c r="N33" s="65">
        <v>78.2</v>
      </c>
      <c r="O33" s="60"/>
      <c r="P33" s="60">
        <v>22.4</v>
      </c>
      <c r="Q33" s="60">
        <v>12.9</v>
      </c>
      <c r="R33" s="66">
        <v>91.2</v>
      </c>
    </row>
    <row r="34" spans="1:18" ht="12">
      <c r="A34" s="57" t="str">
        <f>'[3]glossary-N'!K51</f>
        <v>03</v>
      </c>
      <c r="B34" s="58" t="s">
        <v>35</v>
      </c>
      <c r="C34" s="64">
        <v>268.4</v>
      </c>
      <c r="D34" s="60">
        <v>0</v>
      </c>
      <c r="E34" s="60">
        <v>140.9</v>
      </c>
      <c r="F34" s="60">
        <v>0</v>
      </c>
      <c r="G34" s="60">
        <v>51</v>
      </c>
      <c r="H34" s="60">
        <v>0.2</v>
      </c>
      <c r="I34" s="60">
        <v>2.8</v>
      </c>
      <c r="J34" s="60">
        <v>0.4</v>
      </c>
      <c r="K34" s="60">
        <v>3.3</v>
      </c>
      <c r="L34" s="60">
        <v>27.2</v>
      </c>
      <c r="M34" s="60">
        <v>0</v>
      </c>
      <c r="N34" s="65">
        <v>30.5</v>
      </c>
      <c r="O34" s="60">
        <v>0</v>
      </c>
      <c r="P34" s="60">
        <v>324.4</v>
      </c>
      <c r="Q34" s="60">
        <v>183.5</v>
      </c>
      <c r="R34" s="66">
        <v>268.1</v>
      </c>
    </row>
    <row r="35" spans="1:18" ht="12">
      <c r="A35" s="57" t="str">
        <f>'[3]glossary-N'!K52</f>
        <v>03.1</v>
      </c>
      <c r="B35" s="63" t="s">
        <v>36</v>
      </c>
      <c r="C35" s="64">
        <v>32.3</v>
      </c>
      <c r="D35" s="60">
        <v>0</v>
      </c>
      <c r="E35" s="60">
        <v>0</v>
      </c>
      <c r="F35" s="60">
        <v>0</v>
      </c>
      <c r="G35" s="60">
        <v>28.2</v>
      </c>
      <c r="H35" s="60">
        <v>0.1</v>
      </c>
      <c r="I35" s="60">
        <v>2.7</v>
      </c>
      <c r="J35" s="60">
        <v>0.1</v>
      </c>
      <c r="K35" s="60">
        <v>0.7</v>
      </c>
      <c r="L35" s="60">
        <v>0.5</v>
      </c>
      <c r="M35" s="60">
        <v>0</v>
      </c>
      <c r="N35" s="65">
        <v>1.1</v>
      </c>
      <c r="O35" s="60"/>
      <c r="P35" s="60">
        <v>0</v>
      </c>
      <c r="Q35" s="60">
        <v>0</v>
      </c>
      <c r="R35" s="66">
        <v>32.2</v>
      </c>
    </row>
    <row r="36" spans="1:18" ht="12">
      <c r="A36" s="57" t="str">
        <f>'[3]glossary-N'!K53</f>
        <v>03.2</v>
      </c>
      <c r="B36" s="63" t="s">
        <v>37</v>
      </c>
      <c r="C36" s="64">
        <v>2.6</v>
      </c>
      <c r="D36" s="60">
        <v>0</v>
      </c>
      <c r="E36" s="60">
        <v>0.4</v>
      </c>
      <c r="F36" s="60">
        <v>0</v>
      </c>
      <c r="G36" s="60">
        <v>2</v>
      </c>
      <c r="H36" s="60">
        <v>0</v>
      </c>
      <c r="I36" s="60">
        <v>0</v>
      </c>
      <c r="J36" s="60">
        <v>0</v>
      </c>
      <c r="K36" s="60">
        <v>0.3</v>
      </c>
      <c r="L36" s="60">
        <v>0</v>
      </c>
      <c r="M36" s="60">
        <v>0</v>
      </c>
      <c r="N36" s="65">
        <v>0.3</v>
      </c>
      <c r="O36" s="60"/>
      <c r="P36" s="60">
        <v>0.7</v>
      </c>
      <c r="Q36" s="60">
        <v>0.3</v>
      </c>
      <c r="R36" s="66">
        <v>2.6</v>
      </c>
    </row>
    <row r="37" spans="1:18" ht="12">
      <c r="A37" s="57" t="str">
        <f>'[3]glossary-N'!K58</f>
        <v>03.3</v>
      </c>
      <c r="B37" s="63" t="s">
        <v>38</v>
      </c>
      <c r="C37" s="64">
        <v>233.5</v>
      </c>
      <c r="D37" s="60">
        <v>0</v>
      </c>
      <c r="E37" s="60">
        <v>140.5</v>
      </c>
      <c r="F37" s="60">
        <v>0</v>
      </c>
      <c r="G37" s="60">
        <v>20.8</v>
      </c>
      <c r="H37" s="60">
        <v>0.1</v>
      </c>
      <c r="I37" s="60">
        <v>0</v>
      </c>
      <c r="J37" s="60">
        <v>0.3</v>
      </c>
      <c r="K37" s="60">
        <v>2.3</v>
      </c>
      <c r="L37" s="60">
        <v>26.7</v>
      </c>
      <c r="M37" s="60">
        <v>0</v>
      </c>
      <c r="N37" s="65">
        <v>29</v>
      </c>
      <c r="O37" s="60"/>
      <c r="P37" s="60">
        <v>323.7</v>
      </c>
      <c r="Q37" s="60">
        <v>183.2</v>
      </c>
      <c r="R37" s="66">
        <v>233.3</v>
      </c>
    </row>
    <row r="38" spans="1:18" ht="12">
      <c r="A38" s="57" t="str">
        <f>'[3]glossary-N'!K61</f>
        <v>04</v>
      </c>
      <c r="B38" s="58" t="s">
        <v>39</v>
      </c>
      <c r="C38" s="64">
        <v>1099.4</v>
      </c>
      <c r="D38" s="69">
        <v>0.2</v>
      </c>
      <c r="E38" s="69">
        <v>12.8</v>
      </c>
      <c r="F38" s="69">
        <v>46.5</v>
      </c>
      <c r="G38" s="60">
        <v>42</v>
      </c>
      <c r="H38" s="69">
        <v>0.1</v>
      </c>
      <c r="I38" s="69">
        <v>135.2</v>
      </c>
      <c r="J38" s="69">
        <v>209.8</v>
      </c>
      <c r="K38" s="69">
        <v>30</v>
      </c>
      <c r="L38" s="69">
        <v>570.9</v>
      </c>
      <c r="M38" s="69">
        <v>0</v>
      </c>
      <c r="N38" s="70">
        <v>600.9</v>
      </c>
      <c r="O38" s="69">
        <v>0</v>
      </c>
      <c r="P38" s="69">
        <v>77.4</v>
      </c>
      <c r="Q38" s="69">
        <v>64.6</v>
      </c>
      <c r="R38" s="71">
        <v>1052.5</v>
      </c>
    </row>
    <row r="39" spans="1:18" ht="12">
      <c r="A39" s="57" t="str">
        <f>'[3]glossary-N'!K62</f>
        <v>04.1</v>
      </c>
      <c r="B39" s="63" t="s">
        <v>40</v>
      </c>
      <c r="C39" s="64">
        <v>936.4</v>
      </c>
      <c r="D39" s="60">
        <v>0.2</v>
      </c>
      <c r="E39" s="60">
        <v>7.3</v>
      </c>
      <c r="F39" s="60">
        <v>0</v>
      </c>
      <c r="G39" s="60">
        <v>41.7</v>
      </c>
      <c r="H39" s="60">
        <v>0.1</v>
      </c>
      <c r="I39" s="60">
        <v>134.9</v>
      </c>
      <c r="J39" s="60">
        <v>209.8</v>
      </c>
      <c r="K39" s="60">
        <v>27.5</v>
      </c>
      <c r="L39" s="60">
        <v>507.4</v>
      </c>
      <c r="M39" s="60">
        <v>0</v>
      </c>
      <c r="N39" s="65">
        <v>534.9</v>
      </c>
      <c r="O39" s="60">
        <v>0</v>
      </c>
      <c r="P39" s="60">
        <v>22.1</v>
      </c>
      <c r="Q39" s="60">
        <v>14.8</v>
      </c>
      <c r="R39" s="66">
        <v>936.1</v>
      </c>
    </row>
    <row r="40" spans="1:18" ht="12">
      <c r="A40" s="57" t="str">
        <f>'[3]glossary-N'!K64</f>
        <v>04.1/2</v>
      </c>
      <c r="B40" s="67" t="s">
        <v>41</v>
      </c>
      <c r="C40" s="64">
        <v>166.9</v>
      </c>
      <c r="D40" s="60">
        <v>0</v>
      </c>
      <c r="E40" s="60">
        <v>0</v>
      </c>
      <c r="F40" s="60">
        <v>0</v>
      </c>
      <c r="G40" s="60">
        <v>0</v>
      </c>
      <c r="H40" s="60">
        <v>0.1</v>
      </c>
      <c r="I40" s="60">
        <v>11.5</v>
      </c>
      <c r="J40" s="60">
        <v>82.3</v>
      </c>
      <c r="K40" s="60">
        <v>9.6</v>
      </c>
      <c r="L40" s="60">
        <v>63.4</v>
      </c>
      <c r="M40" s="60">
        <v>0</v>
      </c>
      <c r="N40" s="65">
        <v>73</v>
      </c>
      <c r="O40" s="60"/>
      <c r="P40" s="60">
        <v>0</v>
      </c>
      <c r="Q40" s="60">
        <v>0</v>
      </c>
      <c r="R40" s="66">
        <v>166.7</v>
      </c>
    </row>
    <row r="41" spans="1:18" ht="12">
      <c r="A41" s="57" t="str">
        <f>'[3]glossary-N'!K65</f>
        <v>04.1/3</v>
      </c>
      <c r="B41" s="67" t="s">
        <v>42</v>
      </c>
      <c r="C41" s="64">
        <v>769.5</v>
      </c>
      <c r="D41" s="60">
        <v>0.1</v>
      </c>
      <c r="E41" s="60">
        <v>7.3</v>
      </c>
      <c r="F41" s="60">
        <v>0</v>
      </c>
      <c r="G41" s="60">
        <v>41.7</v>
      </c>
      <c r="H41" s="60">
        <v>0</v>
      </c>
      <c r="I41" s="60">
        <v>123.4</v>
      </c>
      <c r="J41" s="60">
        <v>127.6</v>
      </c>
      <c r="K41" s="60">
        <v>17.9</v>
      </c>
      <c r="L41" s="60">
        <v>444</v>
      </c>
      <c r="M41" s="60">
        <v>0</v>
      </c>
      <c r="N41" s="65">
        <v>461.9</v>
      </c>
      <c r="O41" s="60"/>
      <c r="P41" s="60">
        <v>22.1</v>
      </c>
      <c r="Q41" s="60">
        <v>14.8</v>
      </c>
      <c r="R41" s="66">
        <v>769.4</v>
      </c>
    </row>
    <row r="42" spans="1:18" ht="12">
      <c r="A42" s="57" t="str">
        <f>'[3]glossary-N'!K68</f>
        <v>04.2</v>
      </c>
      <c r="B42" s="63" t="s">
        <v>43</v>
      </c>
      <c r="C42" s="64">
        <v>163</v>
      </c>
      <c r="D42" s="60">
        <v>0</v>
      </c>
      <c r="E42" s="60">
        <v>5.5</v>
      </c>
      <c r="F42" s="60">
        <v>46.5</v>
      </c>
      <c r="G42" s="60">
        <v>0.3</v>
      </c>
      <c r="H42" s="60">
        <v>0</v>
      </c>
      <c r="I42" s="60">
        <v>0.3</v>
      </c>
      <c r="J42" s="60">
        <v>0</v>
      </c>
      <c r="K42" s="60">
        <v>2.5</v>
      </c>
      <c r="L42" s="60">
        <v>63.5</v>
      </c>
      <c r="M42" s="60">
        <v>0</v>
      </c>
      <c r="N42" s="65">
        <v>66</v>
      </c>
      <c r="O42" s="60">
        <v>0</v>
      </c>
      <c r="P42" s="60">
        <v>55.3</v>
      </c>
      <c r="Q42" s="60">
        <v>49.8</v>
      </c>
      <c r="R42" s="66">
        <v>116.4</v>
      </c>
    </row>
    <row r="43" spans="1:18" ht="12">
      <c r="A43" s="57" t="str">
        <f>'[3]glossary-N'!K69</f>
        <v>04.2/1</v>
      </c>
      <c r="B43" s="67" t="s">
        <v>44</v>
      </c>
      <c r="C43" s="64">
        <v>162.3</v>
      </c>
      <c r="D43" s="60">
        <v>0</v>
      </c>
      <c r="E43" s="60">
        <v>5.5</v>
      </c>
      <c r="F43" s="60">
        <v>46.5</v>
      </c>
      <c r="G43" s="60">
        <v>0</v>
      </c>
      <c r="H43" s="60">
        <v>0</v>
      </c>
      <c r="I43" s="60">
        <v>0</v>
      </c>
      <c r="J43" s="60">
        <v>0</v>
      </c>
      <c r="K43" s="60">
        <v>2.5</v>
      </c>
      <c r="L43" s="60">
        <v>63.5</v>
      </c>
      <c r="M43" s="60">
        <v>0</v>
      </c>
      <c r="N43" s="65">
        <v>66</v>
      </c>
      <c r="O43" s="60"/>
      <c r="P43" s="60">
        <v>55.3</v>
      </c>
      <c r="Q43" s="60">
        <v>49.8</v>
      </c>
      <c r="R43" s="66">
        <v>115.8</v>
      </c>
    </row>
    <row r="44" spans="1:18" ht="24" customHeight="1">
      <c r="A44" s="57" t="str">
        <f>'[3]glossary-N'!K70</f>
        <v>04.2/2</v>
      </c>
      <c r="B44" s="72" t="s">
        <v>45</v>
      </c>
      <c r="C44" s="64">
        <v>0.7</v>
      </c>
      <c r="D44" s="60">
        <v>0</v>
      </c>
      <c r="E44" s="60">
        <v>0</v>
      </c>
      <c r="F44" s="60">
        <v>0</v>
      </c>
      <c r="G44" s="60">
        <v>0.3</v>
      </c>
      <c r="H44" s="60">
        <v>0</v>
      </c>
      <c r="I44" s="60">
        <v>0.3</v>
      </c>
      <c r="J44" s="60">
        <v>0</v>
      </c>
      <c r="K44" s="60">
        <v>0</v>
      </c>
      <c r="L44" s="60">
        <v>0</v>
      </c>
      <c r="M44" s="60">
        <v>0</v>
      </c>
      <c r="N44" s="65">
        <v>0</v>
      </c>
      <c r="O44" s="60"/>
      <c r="P44" s="60">
        <v>0</v>
      </c>
      <c r="Q44" s="60">
        <v>0</v>
      </c>
      <c r="R44" s="66">
        <v>0.6</v>
      </c>
    </row>
    <row r="45" spans="1:18" ht="12">
      <c r="A45" s="57" t="str">
        <f>'[3]glossary-N'!K72</f>
        <v>04.2/3</v>
      </c>
      <c r="B45" s="67" t="s">
        <v>46</v>
      </c>
      <c r="C45" s="64">
        <v>0</v>
      </c>
      <c r="D45" s="60">
        <v>0</v>
      </c>
      <c r="E45" s="60"/>
      <c r="F45" s="60"/>
      <c r="G45" s="60"/>
      <c r="H45" s="60"/>
      <c r="I45" s="60"/>
      <c r="J45" s="60"/>
      <c r="K45" s="60"/>
      <c r="L45" s="60">
        <v>0</v>
      </c>
      <c r="M45" s="60"/>
      <c r="N45" s="65">
        <v>0</v>
      </c>
      <c r="O45" s="60">
        <v>0</v>
      </c>
      <c r="P45" s="60"/>
      <c r="Q45" s="60">
        <v>0</v>
      </c>
      <c r="R45" s="66">
        <v>0</v>
      </c>
    </row>
    <row r="46" spans="1:18" ht="12">
      <c r="A46" s="57" t="str">
        <f>'[3]glossary-N'!K73</f>
        <v>05</v>
      </c>
      <c r="B46" s="58" t="s">
        <v>47</v>
      </c>
      <c r="C46" s="64">
        <v>111.8</v>
      </c>
      <c r="D46" s="60">
        <v>0</v>
      </c>
      <c r="E46" s="60">
        <v>66.3</v>
      </c>
      <c r="F46" s="60">
        <v>37.3</v>
      </c>
      <c r="G46" s="60">
        <v>5.5</v>
      </c>
      <c r="H46" s="60">
        <v>0</v>
      </c>
      <c r="I46" s="60">
        <v>0.1</v>
      </c>
      <c r="J46" s="60">
        <v>10.1</v>
      </c>
      <c r="K46" s="60">
        <v>0</v>
      </c>
      <c r="L46" s="60">
        <v>53</v>
      </c>
      <c r="M46" s="60">
        <v>0</v>
      </c>
      <c r="N46" s="65">
        <v>53</v>
      </c>
      <c r="O46" s="60"/>
      <c r="P46" s="60">
        <v>72.2</v>
      </c>
      <c r="Q46" s="60">
        <v>5.9</v>
      </c>
      <c r="R46" s="66">
        <v>74.5</v>
      </c>
    </row>
    <row r="47" spans="1:18" ht="12">
      <c r="A47" s="57" t="str">
        <f>'[3]glossary-N'!K76</f>
        <v>06</v>
      </c>
      <c r="B47" s="58" t="s">
        <v>48</v>
      </c>
      <c r="C47" s="59">
        <v>385.9</v>
      </c>
      <c r="D47" s="60">
        <v>0.1</v>
      </c>
      <c r="E47" s="60">
        <v>11.4</v>
      </c>
      <c r="F47" s="60">
        <v>0</v>
      </c>
      <c r="G47" s="60">
        <v>0</v>
      </c>
      <c r="H47" s="60">
        <v>0</v>
      </c>
      <c r="I47" s="60">
        <v>56.8</v>
      </c>
      <c r="J47" s="60">
        <v>16.5</v>
      </c>
      <c r="K47" s="60">
        <v>12.2</v>
      </c>
      <c r="L47" s="60">
        <v>296.1</v>
      </c>
      <c r="M47" s="60">
        <v>0</v>
      </c>
      <c r="N47" s="65">
        <v>308.3</v>
      </c>
      <c r="O47" s="60">
        <v>0</v>
      </c>
      <c r="P47" s="60">
        <v>15.6</v>
      </c>
      <c r="Q47" s="60">
        <v>4.2</v>
      </c>
      <c r="R47" s="66">
        <v>385.8</v>
      </c>
    </row>
    <row r="48" spans="1:18" ht="12">
      <c r="A48" s="57" t="str">
        <f>'[3]glossary-N'!K77</f>
        <v>06.1</v>
      </c>
      <c r="B48" s="63" t="s">
        <v>49</v>
      </c>
      <c r="C48" s="64">
        <v>141.4</v>
      </c>
      <c r="D48" s="60">
        <v>0.1</v>
      </c>
      <c r="E48" s="60">
        <v>11.4</v>
      </c>
      <c r="F48" s="60">
        <v>0</v>
      </c>
      <c r="G48" s="60">
        <v>0</v>
      </c>
      <c r="H48" s="60">
        <v>0</v>
      </c>
      <c r="I48" s="60">
        <v>31.2</v>
      </c>
      <c r="J48" s="60">
        <v>14.8</v>
      </c>
      <c r="K48" s="60">
        <v>1</v>
      </c>
      <c r="L48" s="60">
        <v>90.1</v>
      </c>
      <c r="M48" s="60">
        <v>0</v>
      </c>
      <c r="N48" s="65">
        <v>91.1</v>
      </c>
      <c r="O48" s="60">
        <v>0</v>
      </c>
      <c r="P48" s="60">
        <v>15.6</v>
      </c>
      <c r="Q48" s="60">
        <v>4.2</v>
      </c>
      <c r="R48" s="66">
        <v>141.3</v>
      </c>
    </row>
    <row r="49" spans="1:18" ht="12">
      <c r="A49" s="57" t="str">
        <f>'[3]glossary-N'!K78</f>
        <v>06.1/1</v>
      </c>
      <c r="B49" s="67" t="s">
        <v>50</v>
      </c>
      <c r="C49" s="64">
        <v>24.6</v>
      </c>
      <c r="D49" s="60">
        <v>0</v>
      </c>
      <c r="E49" s="60">
        <v>6.5</v>
      </c>
      <c r="F49" s="60">
        <v>0</v>
      </c>
      <c r="G49" s="60">
        <v>0</v>
      </c>
      <c r="H49" s="60">
        <v>0</v>
      </c>
      <c r="I49" s="60">
        <v>0.7</v>
      </c>
      <c r="J49" s="60">
        <v>1.1</v>
      </c>
      <c r="K49" s="60">
        <v>0</v>
      </c>
      <c r="L49" s="60">
        <v>20.9</v>
      </c>
      <c r="M49" s="60">
        <v>0</v>
      </c>
      <c r="N49" s="65">
        <v>20.9</v>
      </c>
      <c r="O49" s="60"/>
      <c r="P49" s="60">
        <v>8.3</v>
      </c>
      <c r="Q49" s="60">
        <v>1.9</v>
      </c>
      <c r="R49" s="66">
        <v>24.6</v>
      </c>
    </row>
    <row r="50" spans="1:18" ht="12">
      <c r="A50" s="57" t="str">
        <f>'[3]glossary-N'!K79</f>
        <v>06.1/2</v>
      </c>
      <c r="B50" s="67" t="s">
        <v>51</v>
      </c>
      <c r="C50" s="64">
        <v>1.6</v>
      </c>
      <c r="D50" s="60">
        <v>0</v>
      </c>
      <c r="E50" s="60">
        <v>1.3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2.6</v>
      </c>
      <c r="M50" s="60">
        <v>0</v>
      </c>
      <c r="N50" s="65">
        <v>2.7</v>
      </c>
      <c r="O50" s="60"/>
      <c r="P50" s="60">
        <v>0.2</v>
      </c>
      <c r="Q50" s="60">
        <v>-1.1</v>
      </c>
      <c r="R50" s="66">
        <v>1.6</v>
      </c>
    </row>
    <row r="51" spans="1:18" ht="12">
      <c r="A51" s="57" t="str">
        <f>'[3]glossary-N'!K80</f>
        <v>06.1/3</v>
      </c>
      <c r="B51" s="67" t="s">
        <v>52</v>
      </c>
      <c r="C51" s="64">
        <v>6.6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3.7</v>
      </c>
      <c r="J51" s="60">
        <v>0.1</v>
      </c>
      <c r="K51" s="60">
        <v>0.4</v>
      </c>
      <c r="L51" s="60">
        <v>2.4</v>
      </c>
      <c r="M51" s="60">
        <v>0</v>
      </c>
      <c r="N51" s="65">
        <v>2.8</v>
      </c>
      <c r="O51" s="60"/>
      <c r="P51" s="60">
        <v>0</v>
      </c>
      <c r="Q51" s="60">
        <v>0</v>
      </c>
      <c r="R51" s="66">
        <v>6.6</v>
      </c>
    </row>
    <row r="52" spans="1:18" ht="12">
      <c r="A52" s="57" t="str">
        <f>'[3]glossary-N'!K81</f>
        <v>06.1/4</v>
      </c>
      <c r="B52" s="67" t="s">
        <v>53</v>
      </c>
      <c r="C52" s="64">
        <v>108.6</v>
      </c>
      <c r="D52" s="60">
        <v>0.1</v>
      </c>
      <c r="E52" s="60">
        <v>3.6</v>
      </c>
      <c r="F52" s="60">
        <v>0</v>
      </c>
      <c r="G52" s="60">
        <v>0</v>
      </c>
      <c r="H52" s="60">
        <v>0</v>
      </c>
      <c r="I52" s="60">
        <v>26.7</v>
      </c>
      <c r="J52" s="60">
        <v>13.6</v>
      </c>
      <c r="K52" s="60">
        <v>0.6</v>
      </c>
      <c r="L52" s="60">
        <v>64.2</v>
      </c>
      <c r="M52" s="60">
        <v>0</v>
      </c>
      <c r="N52" s="65">
        <v>64.7</v>
      </c>
      <c r="O52" s="60"/>
      <c r="P52" s="60">
        <v>7.1</v>
      </c>
      <c r="Q52" s="60">
        <v>3.5</v>
      </c>
      <c r="R52" s="66">
        <v>108.5</v>
      </c>
    </row>
    <row r="53" spans="1:18" ht="12">
      <c r="A53" s="57" t="str">
        <f>'[3]glossary-N'!K90</f>
        <v>06.4</v>
      </c>
      <c r="B53" s="63" t="s">
        <v>54</v>
      </c>
      <c r="C53" s="64">
        <v>244.5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25.6</v>
      </c>
      <c r="J53" s="60">
        <v>1.7</v>
      </c>
      <c r="K53" s="60">
        <v>11.2</v>
      </c>
      <c r="L53" s="60">
        <v>206</v>
      </c>
      <c r="M53" s="60">
        <v>0</v>
      </c>
      <c r="N53" s="65">
        <v>217.2</v>
      </c>
      <c r="O53" s="60">
        <v>0</v>
      </c>
      <c r="P53" s="60">
        <v>0</v>
      </c>
      <c r="Q53" s="60">
        <v>0</v>
      </c>
      <c r="R53" s="66">
        <v>244.5</v>
      </c>
    </row>
    <row r="54" spans="1:18" ht="12">
      <c r="A54" s="57" t="str">
        <f>'[3]glossary-N'!K91</f>
        <v>06.4/1</v>
      </c>
      <c r="B54" s="67" t="s">
        <v>55</v>
      </c>
      <c r="C54" s="64">
        <v>33.9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0.3</v>
      </c>
      <c r="J54" s="60">
        <v>0.7</v>
      </c>
      <c r="K54" s="60">
        <v>2.6</v>
      </c>
      <c r="L54" s="60">
        <v>30.2</v>
      </c>
      <c r="M54" s="60">
        <v>0</v>
      </c>
      <c r="N54" s="65">
        <v>32.8</v>
      </c>
      <c r="O54" s="60"/>
      <c r="P54" s="60">
        <v>0</v>
      </c>
      <c r="Q54" s="60">
        <v>0</v>
      </c>
      <c r="R54" s="66">
        <v>33.9</v>
      </c>
    </row>
    <row r="55" spans="1:18" ht="12">
      <c r="A55" s="57" t="str">
        <f>'[3]glossary-N'!K92</f>
        <v>06.4/2</v>
      </c>
      <c r="B55" s="67" t="s">
        <v>56</v>
      </c>
      <c r="C55" s="64">
        <v>210.6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25.3</v>
      </c>
      <c r="J55" s="60">
        <v>1</v>
      </c>
      <c r="K55" s="60">
        <v>8.6</v>
      </c>
      <c r="L55" s="60">
        <v>175.8</v>
      </c>
      <c r="M55" s="60">
        <v>0</v>
      </c>
      <c r="N55" s="65">
        <v>184.4</v>
      </c>
      <c r="O55" s="60"/>
      <c r="P55" s="60">
        <v>0</v>
      </c>
      <c r="Q55" s="60">
        <v>0</v>
      </c>
      <c r="R55" s="66">
        <v>210.6</v>
      </c>
    </row>
    <row r="56" spans="1:18" ht="12">
      <c r="A56" s="57" t="str">
        <f>'[3]glossary-N'!K96</f>
        <v>07</v>
      </c>
      <c r="B56" s="58" t="s">
        <v>57</v>
      </c>
      <c r="C56" s="59">
        <v>0.9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0.9</v>
      </c>
      <c r="J56" s="60">
        <v>0</v>
      </c>
      <c r="K56" s="60">
        <v>0</v>
      </c>
      <c r="L56" s="60">
        <v>0</v>
      </c>
      <c r="M56" s="60">
        <v>0</v>
      </c>
      <c r="N56" s="65">
        <v>0</v>
      </c>
      <c r="O56" s="60">
        <v>0</v>
      </c>
      <c r="P56" s="60">
        <v>0</v>
      </c>
      <c r="Q56" s="60">
        <v>0</v>
      </c>
      <c r="R56" s="66">
        <v>0.9</v>
      </c>
    </row>
    <row r="57" spans="1:18" ht="12">
      <c r="A57" s="57" t="str">
        <f>'[3]glossary-N'!K97</f>
        <v>07.1</v>
      </c>
      <c r="B57" s="63" t="s">
        <v>58</v>
      </c>
      <c r="C57" s="64">
        <v>0.9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0.9</v>
      </c>
      <c r="J57" s="60">
        <v>0</v>
      </c>
      <c r="K57" s="60">
        <v>0</v>
      </c>
      <c r="L57" s="60">
        <v>0</v>
      </c>
      <c r="M57" s="60">
        <v>0</v>
      </c>
      <c r="N57" s="65">
        <v>0</v>
      </c>
      <c r="O57" s="60"/>
      <c r="P57" s="60">
        <v>0</v>
      </c>
      <c r="Q57" s="60">
        <v>0</v>
      </c>
      <c r="R57" s="66">
        <v>0.9</v>
      </c>
    </row>
    <row r="58" spans="1:18" ht="12">
      <c r="A58" s="57" t="str">
        <f>'[3]glossary-N'!K104</f>
        <v>09</v>
      </c>
      <c r="B58" s="73" t="s">
        <v>59</v>
      </c>
      <c r="C58" s="59">
        <v>32.9</v>
      </c>
      <c r="D58" s="69">
        <v>0</v>
      </c>
      <c r="E58" s="69">
        <v>8.3</v>
      </c>
      <c r="F58" s="69">
        <v>2.3</v>
      </c>
      <c r="G58" s="60">
        <v>0.1</v>
      </c>
      <c r="H58" s="69">
        <v>0</v>
      </c>
      <c r="I58" s="69">
        <v>0</v>
      </c>
      <c r="J58" s="69">
        <v>0.6</v>
      </c>
      <c r="K58" s="69">
        <v>0.2</v>
      </c>
      <c r="L58" s="69">
        <v>25.1</v>
      </c>
      <c r="M58" s="69">
        <v>0</v>
      </c>
      <c r="N58" s="70">
        <v>25.3</v>
      </c>
      <c r="O58" s="69">
        <v>0</v>
      </c>
      <c r="P58" s="69">
        <v>13</v>
      </c>
      <c r="Q58" s="69">
        <v>4.7</v>
      </c>
      <c r="R58" s="74">
        <v>30.7</v>
      </c>
    </row>
    <row r="59" spans="1:18" ht="12">
      <c r="A59" s="57" t="str">
        <f>'[3]glossary-N'!K106</f>
        <v>09.2</v>
      </c>
      <c r="B59" s="63" t="s">
        <v>60</v>
      </c>
      <c r="C59" s="64">
        <v>21.8</v>
      </c>
      <c r="D59" s="60">
        <v>0</v>
      </c>
      <c r="E59" s="60">
        <v>6.6</v>
      </c>
      <c r="F59" s="60">
        <v>2.3</v>
      </c>
      <c r="G59" s="60">
        <v>0.1</v>
      </c>
      <c r="H59" s="60">
        <v>0</v>
      </c>
      <c r="I59" s="60">
        <v>0</v>
      </c>
      <c r="J59" s="60">
        <v>0.6</v>
      </c>
      <c r="K59" s="60">
        <v>0.2</v>
      </c>
      <c r="L59" s="60">
        <v>14.5</v>
      </c>
      <c r="M59" s="60">
        <v>0</v>
      </c>
      <c r="N59" s="65">
        <v>14.7</v>
      </c>
      <c r="O59" s="60"/>
      <c r="P59" s="60">
        <v>10.8</v>
      </c>
      <c r="Q59" s="60">
        <v>4.2</v>
      </c>
      <c r="R59" s="66">
        <v>19.6</v>
      </c>
    </row>
    <row r="60" spans="1:18" ht="12">
      <c r="A60" s="57" t="str">
        <f>'[3]glossary-N'!K108</f>
        <v>09.3</v>
      </c>
      <c r="B60" s="63" t="s">
        <v>61</v>
      </c>
      <c r="C60" s="64">
        <v>11.1</v>
      </c>
      <c r="D60" s="60">
        <v>0</v>
      </c>
      <c r="E60" s="60">
        <v>1.6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10.6</v>
      </c>
      <c r="M60" s="60">
        <v>0</v>
      </c>
      <c r="N60" s="65">
        <v>10.6</v>
      </c>
      <c r="O60" s="60"/>
      <c r="P60" s="60">
        <v>2.2</v>
      </c>
      <c r="Q60" s="60">
        <v>0.5</v>
      </c>
      <c r="R60" s="66">
        <v>11.1</v>
      </c>
    </row>
    <row r="61" spans="1:18" ht="15" customHeight="1" thickBot="1">
      <c r="A61" s="75" t="str">
        <f>'[3]glossary-N'!K112</f>
        <v>10</v>
      </c>
      <c r="B61" s="76" t="s">
        <v>125</v>
      </c>
      <c r="C61" s="77">
        <v>4995.5</v>
      </c>
      <c r="D61" s="78">
        <v>3.6</v>
      </c>
      <c r="E61" s="78">
        <v>575</v>
      </c>
      <c r="F61" s="78">
        <v>217.9</v>
      </c>
      <c r="G61" s="78">
        <v>388.8</v>
      </c>
      <c r="H61" s="78">
        <v>7.4</v>
      </c>
      <c r="I61" s="78">
        <v>281.6</v>
      </c>
      <c r="J61" s="78">
        <v>308.3</v>
      </c>
      <c r="K61" s="78">
        <v>166.9</v>
      </c>
      <c r="L61" s="78">
        <v>2304</v>
      </c>
      <c r="M61" s="78">
        <v>30.5</v>
      </c>
      <c r="N61" s="79">
        <v>2501.5</v>
      </c>
      <c r="O61" s="78">
        <v>0</v>
      </c>
      <c r="P61" s="78">
        <v>1861.5</v>
      </c>
      <c r="Q61" s="78">
        <v>1286.5</v>
      </c>
      <c r="R61" s="80">
        <v>4766.7</v>
      </c>
    </row>
    <row r="62" spans="1:18" ht="15" customHeight="1">
      <c r="A62" s="57" t="str">
        <f>'[3]glossary-N'!K114</f>
        <v>11</v>
      </c>
      <c r="B62" s="58" t="s">
        <v>63</v>
      </c>
      <c r="C62" s="59">
        <v>1291.1</v>
      </c>
      <c r="D62" s="60">
        <v>0</v>
      </c>
      <c r="E62" s="60">
        <v>574.4</v>
      </c>
      <c r="F62" s="60">
        <v>0</v>
      </c>
      <c r="G62" s="60">
        <v>0</v>
      </c>
      <c r="H62" s="60">
        <v>0</v>
      </c>
      <c r="I62" s="81">
        <v>0</v>
      </c>
      <c r="J62" s="82">
        <v>564.4</v>
      </c>
      <c r="K62" s="82">
        <v>0</v>
      </c>
      <c r="L62" s="82">
        <v>586</v>
      </c>
      <c r="M62" s="82">
        <v>28.2</v>
      </c>
      <c r="N62" s="83">
        <v>614.2</v>
      </c>
      <c r="O62" s="82">
        <v>143.7</v>
      </c>
      <c r="P62" s="81">
        <v>543.2</v>
      </c>
      <c r="Q62" s="81">
        <v>-31.2</v>
      </c>
      <c r="R62" s="66">
        <v>1291.1</v>
      </c>
    </row>
    <row r="63" spans="1:18" ht="12">
      <c r="A63" s="57" t="str">
        <f>'[3]glossary-N'!K115</f>
        <v>11.1</v>
      </c>
      <c r="B63" s="63" t="s">
        <v>64</v>
      </c>
      <c r="C63" s="64">
        <v>214.6</v>
      </c>
      <c r="D63" s="60">
        <v>0</v>
      </c>
      <c r="E63" s="60">
        <v>239.3</v>
      </c>
      <c r="F63" s="60">
        <v>0</v>
      </c>
      <c r="G63" s="60">
        <v>0</v>
      </c>
      <c r="H63" s="60">
        <v>0</v>
      </c>
      <c r="I63" s="60">
        <v>0</v>
      </c>
      <c r="J63" s="60">
        <v>49.1</v>
      </c>
      <c r="K63" s="60">
        <v>0</v>
      </c>
      <c r="L63" s="60">
        <v>91.1</v>
      </c>
      <c r="M63" s="60">
        <v>22.7</v>
      </c>
      <c r="N63" s="65">
        <v>113.8</v>
      </c>
      <c r="O63" s="60">
        <v>49.1</v>
      </c>
      <c r="P63" s="60">
        <v>241.9</v>
      </c>
      <c r="Q63" s="60">
        <v>2.6</v>
      </c>
      <c r="R63" s="66">
        <v>214.6</v>
      </c>
    </row>
    <row r="64" spans="1:18" ht="12">
      <c r="A64" s="57" t="str">
        <f>'[3]glossary-N'!K120</f>
        <v>11.2</v>
      </c>
      <c r="B64" s="63" t="s">
        <v>65</v>
      </c>
      <c r="C64" s="64">
        <v>323.2</v>
      </c>
      <c r="D64" s="60">
        <v>0</v>
      </c>
      <c r="E64" s="60">
        <v>73.8</v>
      </c>
      <c r="F64" s="60">
        <v>0</v>
      </c>
      <c r="G64" s="60">
        <v>0</v>
      </c>
      <c r="H64" s="60">
        <v>0</v>
      </c>
      <c r="I64" s="60">
        <v>0</v>
      </c>
      <c r="J64" s="60">
        <v>157.3</v>
      </c>
      <c r="K64" s="60">
        <v>0</v>
      </c>
      <c r="L64" s="60">
        <v>162.1</v>
      </c>
      <c r="M64" s="60">
        <v>0</v>
      </c>
      <c r="N64" s="65">
        <v>162.1</v>
      </c>
      <c r="O64" s="60">
        <v>13.2</v>
      </c>
      <c r="P64" s="60">
        <v>64.4</v>
      </c>
      <c r="Q64" s="60">
        <v>-9.4</v>
      </c>
      <c r="R64" s="66">
        <v>323.2</v>
      </c>
    </row>
    <row r="65" spans="1:18" ht="12">
      <c r="A65" s="57" t="str">
        <f>'[3]glossary-N'!K121</f>
        <v>11.3</v>
      </c>
      <c r="B65" s="63" t="s">
        <v>66</v>
      </c>
      <c r="C65" s="64">
        <v>3.9</v>
      </c>
      <c r="D65" s="60">
        <v>0</v>
      </c>
      <c r="E65" s="60">
        <v>14</v>
      </c>
      <c r="F65" s="60">
        <v>0</v>
      </c>
      <c r="G65" s="60">
        <v>0</v>
      </c>
      <c r="H65" s="60">
        <v>0</v>
      </c>
      <c r="I65" s="60">
        <v>0</v>
      </c>
      <c r="J65" s="60">
        <v>0.3</v>
      </c>
      <c r="K65" s="60">
        <v>0</v>
      </c>
      <c r="L65" s="60">
        <v>1</v>
      </c>
      <c r="M65" s="60">
        <v>0</v>
      </c>
      <c r="N65" s="65">
        <v>1</v>
      </c>
      <c r="O65" s="60">
        <v>1.8</v>
      </c>
      <c r="P65" s="60">
        <v>14.9</v>
      </c>
      <c r="Q65" s="60">
        <v>0.9</v>
      </c>
      <c r="R65" s="66">
        <v>3.9</v>
      </c>
    </row>
    <row r="66" spans="1:18" ht="12">
      <c r="A66" s="57" t="str">
        <f>'[3]glossary-N'!K122</f>
        <v>11.4</v>
      </c>
      <c r="B66" s="63" t="s">
        <v>67</v>
      </c>
      <c r="C66" s="64">
        <v>320.2</v>
      </c>
      <c r="D66" s="60">
        <v>0</v>
      </c>
      <c r="E66" s="60">
        <v>108.8</v>
      </c>
      <c r="F66" s="60">
        <v>0</v>
      </c>
      <c r="G66" s="60">
        <v>0</v>
      </c>
      <c r="H66" s="60">
        <v>0</v>
      </c>
      <c r="I66" s="60">
        <v>0</v>
      </c>
      <c r="J66" s="60">
        <v>119.4</v>
      </c>
      <c r="K66" s="60">
        <v>0</v>
      </c>
      <c r="L66" s="60">
        <v>120.4</v>
      </c>
      <c r="M66" s="60">
        <v>1</v>
      </c>
      <c r="N66" s="65">
        <v>121.5</v>
      </c>
      <c r="O66" s="60">
        <v>79.5</v>
      </c>
      <c r="P66" s="60">
        <v>108.6</v>
      </c>
      <c r="Q66" s="60">
        <v>-0.2</v>
      </c>
      <c r="R66" s="66">
        <v>320.2</v>
      </c>
    </row>
    <row r="67" spans="1:18" ht="12">
      <c r="A67" s="57" t="str">
        <f>'[3]glossary-N'!K123</f>
        <v>11.5</v>
      </c>
      <c r="B67" s="63" t="s">
        <v>68</v>
      </c>
      <c r="C67" s="64">
        <v>390.9</v>
      </c>
      <c r="D67" s="60">
        <v>0</v>
      </c>
      <c r="E67" s="60">
        <v>71.8</v>
      </c>
      <c r="F67" s="60">
        <v>0</v>
      </c>
      <c r="G67" s="60">
        <v>0</v>
      </c>
      <c r="H67" s="60">
        <v>0</v>
      </c>
      <c r="I67" s="60">
        <v>0</v>
      </c>
      <c r="J67" s="60">
        <v>197.4</v>
      </c>
      <c r="K67" s="60">
        <v>0</v>
      </c>
      <c r="L67" s="60">
        <v>210.8</v>
      </c>
      <c r="M67" s="60">
        <v>4.4</v>
      </c>
      <c r="N67" s="65">
        <v>215.2</v>
      </c>
      <c r="O67" s="60"/>
      <c r="P67" s="60">
        <v>50</v>
      </c>
      <c r="Q67" s="60">
        <v>-21.8</v>
      </c>
      <c r="R67" s="66">
        <v>390.8</v>
      </c>
    </row>
    <row r="68" spans="1:18" ht="12">
      <c r="A68" s="57" t="str">
        <f>'[3]glossary-N'!K124</f>
        <v>11.6</v>
      </c>
      <c r="B68" s="63" t="s">
        <v>69</v>
      </c>
      <c r="C68" s="64">
        <v>38.4</v>
      </c>
      <c r="D68" s="60">
        <v>0</v>
      </c>
      <c r="E68" s="60">
        <v>66.6</v>
      </c>
      <c r="F68" s="60">
        <v>0</v>
      </c>
      <c r="G68" s="60">
        <v>0</v>
      </c>
      <c r="H68" s="60">
        <v>0</v>
      </c>
      <c r="I68" s="60">
        <v>0</v>
      </c>
      <c r="J68" s="60">
        <v>40.8</v>
      </c>
      <c r="K68" s="60">
        <v>0</v>
      </c>
      <c r="L68" s="60">
        <v>0.7</v>
      </c>
      <c r="M68" s="60">
        <v>0</v>
      </c>
      <c r="N68" s="65">
        <v>0.7</v>
      </c>
      <c r="O68" s="60"/>
      <c r="P68" s="60">
        <v>63.5</v>
      </c>
      <c r="Q68" s="60">
        <v>-3.1</v>
      </c>
      <c r="R68" s="66">
        <v>38.4</v>
      </c>
    </row>
    <row r="69" spans="1:18" ht="12">
      <c r="A69" s="57" t="str">
        <f>'[3]glossary-N'!K127</f>
        <v>12</v>
      </c>
      <c r="B69" s="68" t="s">
        <v>70</v>
      </c>
      <c r="C69" s="59">
        <v>1497.2</v>
      </c>
      <c r="D69" s="60">
        <v>12.5</v>
      </c>
      <c r="E69" s="60">
        <v>25.9</v>
      </c>
      <c r="F69" s="60">
        <v>0</v>
      </c>
      <c r="G69" s="60">
        <v>56.6</v>
      </c>
      <c r="H69" s="60">
        <v>85</v>
      </c>
      <c r="I69" s="60">
        <v>66.7</v>
      </c>
      <c r="J69" s="60">
        <v>147.7</v>
      </c>
      <c r="K69" s="60">
        <v>41</v>
      </c>
      <c r="L69" s="60">
        <v>1054.7</v>
      </c>
      <c r="M69" s="60">
        <v>9.2</v>
      </c>
      <c r="N69" s="65">
        <v>1104.9</v>
      </c>
      <c r="O69" s="60">
        <v>0</v>
      </c>
      <c r="P69" s="60">
        <v>49.8</v>
      </c>
      <c r="Q69" s="60">
        <v>23.9</v>
      </c>
      <c r="R69" s="66">
        <v>1343.1</v>
      </c>
    </row>
    <row r="70" spans="1:18" ht="12">
      <c r="A70" s="57" t="str">
        <f>'[3]glossary-N'!K128</f>
        <v>12.1</v>
      </c>
      <c r="B70" s="63" t="s">
        <v>71</v>
      </c>
      <c r="C70" s="64">
        <v>1169.5</v>
      </c>
      <c r="D70" s="60">
        <v>11.5</v>
      </c>
      <c r="E70" s="60">
        <v>0</v>
      </c>
      <c r="F70" s="60">
        <v>0</v>
      </c>
      <c r="G70" s="60">
        <v>56.1</v>
      </c>
      <c r="H70" s="60">
        <v>0</v>
      </c>
      <c r="I70" s="60">
        <v>63.2</v>
      </c>
      <c r="J70" s="60">
        <v>60.3</v>
      </c>
      <c r="K70" s="60">
        <v>28.3</v>
      </c>
      <c r="L70" s="60">
        <v>950.2</v>
      </c>
      <c r="M70" s="60">
        <v>0</v>
      </c>
      <c r="N70" s="65">
        <v>978.5</v>
      </c>
      <c r="O70" s="60"/>
      <c r="P70" s="60">
        <v>0</v>
      </c>
      <c r="Q70" s="60">
        <v>0</v>
      </c>
      <c r="R70" s="66">
        <v>1101.9</v>
      </c>
    </row>
    <row r="71" spans="1:18" ht="11.25" customHeight="1">
      <c r="A71" s="57" t="str">
        <f>'[3]glossary-N'!K133</f>
        <v>12.2</v>
      </c>
      <c r="B71" s="63" t="s">
        <v>72</v>
      </c>
      <c r="C71" s="64">
        <v>236.6</v>
      </c>
      <c r="D71" s="60">
        <v>1</v>
      </c>
      <c r="E71" s="60">
        <v>4.2</v>
      </c>
      <c r="F71" s="60">
        <v>0</v>
      </c>
      <c r="G71" s="60">
        <v>0.5</v>
      </c>
      <c r="H71" s="60">
        <v>40.6</v>
      </c>
      <c r="I71" s="60">
        <v>3.5</v>
      </c>
      <c r="J71" s="60">
        <v>87.4</v>
      </c>
      <c r="K71" s="60">
        <v>5.9</v>
      </c>
      <c r="L71" s="60">
        <v>94.6</v>
      </c>
      <c r="M71" s="60">
        <v>4.2</v>
      </c>
      <c r="N71" s="65">
        <v>104.7</v>
      </c>
      <c r="O71" s="60"/>
      <c r="P71" s="60">
        <v>3.1</v>
      </c>
      <c r="Q71" s="60">
        <v>-1.1</v>
      </c>
      <c r="R71" s="66">
        <v>194.4</v>
      </c>
    </row>
    <row r="72" spans="1:18" ht="11.25" customHeight="1">
      <c r="A72" s="57" t="str">
        <f>'[3]glossary-N'!K137</f>
        <v>12.3</v>
      </c>
      <c r="B72" s="63" t="s">
        <v>73</v>
      </c>
      <c r="C72" s="59">
        <v>91.1</v>
      </c>
      <c r="D72" s="60">
        <v>0</v>
      </c>
      <c r="E72" s="60">
        <v>21.7</v>
      </c>
      <c r="F72" s="60">
        <v>0</v>
      </c>
      <c r="G72" s="60">
        <v>0</v>
      </c>
      <c r="H72" s="60">
        <v>44.3</v>
      </c>
      <c r="I72" s="60">
        <v>0</v>
      </c>
      <c r="J72" s="60">
        <v>0</v>
      </c>
      <c r="K72" s="60">
        <v>6.8</v>
      </c>
      <c r="L72" s="60">
        <v>9.9</v>
      </c>
      <c r="M72" s="60">
        <v>5</v>
      </c>
      <c r="N72" s="65">
        <v>21.7</v>
      </c>
      <c r="O72" s="60">
        <v>0</v>
      </c>
      <c r="P72" s="60">
        <v>46.8</v>
      </c>
      <c r="Q72" s="60">
        <v>25</v>
      </c>
      <c r="R72" s="66">
        <v>46.8</v>
      </c>
    </row>
    <row r="73" spans="1:18" ht="12">
      <c r="A73" s="57" t="str">
        <f>'[3]glossary-N'!K138</f>
        <v>12.3/1</v>
      </c>
      <c r="B73" s="67" t="s">
        <v>74</v>
      </c>
      <c r="C73" s="64">
        <v>2.9</v>
      </c>
      <c r="D73" s="60">
        <v>0</v>
      </c>
      <c r="E73" s="60">
        <v>5.4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0.3</v>
      </c>
      <c r="L73" s="60">
        <v>0.8</v>
      </c>
      <c r="M73" s="60">
        <v>0</v>
      </c>
      <c r="N73" s="65">
        <v>1</v>
      </c>
      <c r="O73" s="60"/>
      <c r="P73" s="60">
        <v>7.2</v>
      </c>
      <c r="Q73" s="60">
        <v>1.8</v>
      </c>
      <c r="R73" s="66">
        <v>2.9</v>
      </c>
    </row>
    <row r="74" spans="1:18" ht="12">
      <c r="A74" s="57" t="str">
        <f>'[3]glossary-N'!K140</f>
        <v>12.3/2</v>
      </c>
      <c r="B74" s="67" t="s">
        <v>75</v>
      </c>
      <c r="C74" s="64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5">
        <v>0</v>
      </c>
      <c r="O74" s="60"/>
      <c r="P74" s="60">
        <v>0</v>
      </c>
      <c r="Q74" s="60">
        <v>0</v>
      </c>
      <c r="R74" s="66">
        <v>0</v>
      </c>
    </row>
    <row r="75" spans="1:18" ht="12">
      <c r="A75" s="57" t="str">
        <f>'[3]glossary-N'!K142</f>
        <v>12.3/3</v>
      </c>
      <c r="B75" s="67" t="s">
        <v>73</v>
      </c>
      <c r="C75" s="64">
        <v>88.2</v>
      </c>
      <c r="D75" s="60">
        <v>0</v>
      </c>
      <c r="E75" s="60">
        <v>16.4</v>
      </c>
      <c r="F75" s="60">
        <v>0</v>
      </c>
      <c r="G75" s="60">
        <v>0</v>
      </c>
      <c r="H75" s="60">
        <v>44.3</v>
      </c>
      <c r="I75" s="60">
        <v>0</v>
      </c>
      <c r="J75" s="60">
        <v>0</v>
      </c>
      <c r="K75" s="60">
        <v>6.5</v>
      </c>
      <c r="L75" s="60">
        <v>9.1</v>
      </c>
      <c r="M75" s="60">
        <v>5</v>
      </c>
      <c r="N75" s="65">
        <v>20.7</v>
      </c>
      <c r="O75" s="60"/>
      <c r="P75" s="60">
        <v>39.6</v>
      </c>
      <c r="Q75" s="60">
        <v>23.2</v>
      </c>
      <c r="R75" s="84">
        <v>43.9</v>
      </c>
    </row>
    <row r="76" spans="1:18" ht="15" customHeight="1" thickBot="1">
      <c r="A76" s="75" t="str">
        <f>'[3]glossary-N'!K143</f>
        <v>13</v>
      </c>
      <c r="B76" s="76" t="s">
        <v>126</v>
      </c>
      <c r="C76" s="77">
        <v>2788.4</v>
      </c>
      <c r="D76" s="78">
        <v>12.5</v>
      </c>
      <c r="E76" s="78">
        <v>600.3</v>
      </c>
      <c r="F76" s="78">
        <v>0</v>
      </c>
      <c r="G76" s="60">
        <v>56.6</v>
      </c>
      <c r="H76" s="78">
        <v>85</v>
      </c>
      <c r="I76" s="78">
        <v>66.7</v>
      </c>
      <c r="J76" s="78">
        <v>712</v>
      </c>
      <c r="K76" s="78">
        <v>41</v>
      </c>
      <c r="L76" s="78">
        <v>1640.8</v>
      </c>
      <c r="M76" s="78">
        <v>37.4</v>
      </c>
      <c r="N76" s="79">
        <v>1719.2</v>
      </c>
      <c r="O76" s="78">
        <v>143.7</v>
      </c>
      <c r="P76" s="78">
        <v>593.1</v>
      </c>
      <c r="Q76" s="78">
        <v>-7.3</v>
      </c>
      <c r="R76" s="80">
        <v>2634.2</v>
      </c>
    </row>
    <row r="77" spans="1:18" ht="15" customHeight="1" thickBot="1">
      <c r="A77" s="85" t="str">
        <f>'[3]glossary-N'!K145</f>
        <v>14</v>
      </c>
      <c r="B77" s="86" t="s">
        <v>127</v>
      </c>
      <c r="C77" s="87">
        <v>7783.9</v>
      </c>
      <c r="D77" s="88">
        <v>16</v>
      </c>
      <c r="E77" s="88">
        <v>1175.3</v>
      </c>
      <c r="F77" s="88">
        <v>217.9</v>
      </c>
      <c r="G77" s="88">
        <v>445.4</v>
      </c>
      <c r="H77" s="88">
        <v>92.3</v>
      </c>
      <c r="I77" s="88">
        <v>348.2</v>
      </c>
      <c r="J77" s="88">
        <v>1020.4</v>
      </c>
      <c r="K77" s="88">
        <v>207.9</v>
      </c>
      <c r="L77" s="88">
        <v>3944.8</v>
      </c>
      <c r="M77" s="88">
        <v>67.9</v>
      </c>
      <c r="N77" s="89">
        <v>4220.6</v>
      </c>
      <c r="O77" s="88">
        <v>143.7</v>
      </c>
      <c r="P77" s="88">
        <v>2454.6</v>
      </c>
      <c r="Q77" s="88">
        <v>1279.3</v>
      </c>
      <c r="R77" s="90">
        <v>7400.9</v>
      </c>
    </row>
    <row r="78" spans="1:18" ht="27" customHeight="1">
      <c r="A78" s="57" t="str">
        <f>'[3]glossary-N'!K147</f>
        <v>15</v>
      </c>
      <c r="B78" s="91" t="s">
        <v>78</v>
      </c>
      <c r="C78" s="59">
        <v>601.2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601.2</v>
      </c>
      <c r="M78" s="60">
        <v>0</v>
      </c>
      <c r="N78" s="65">
        <v>601.2</v>
      </c>
      <c r="O78" s="60">
        <v>0</v>
      </c>
      <c r="P78" s="60">
        <v>0</v>
      </c>
      <c r="Q78" s="60">
        <v>0</v>
      </c>
      <c r="R78" s="66">
        <v>601.2</v>
      </c>
    </row>
    <row r="79" spans="1:18" ht="12">
      <c r="A79" s="57" t="str">
        <f>'[3]glossary-N'!K148</f>
        <v>15.1</v>
      </c>
      <c r="B79" s="63" t="s">
        <v>79</v>
      </c>
      <c r="C79" s="64">
        <v>601.2</v>
      </c>
      <c r="D79" s="60"/>
      <c r="E79" s="60"/>
      <c r="F79" s="60"/>
      <c r="G79" s="60"/>
      <c r="H79" s="60"/>
      <c r="I79" s="60"/>
      <c r="J79" s="60"/>
      <c r="K79" s="60"/>
      <c r="L79" s="60">
        <v>601.2</v>
      </c>
      <c r="M79" s="60"/>
      <c r="N79" s="65">
        <v>601.2</v>
      </c>
      <c r="O79" s="60"/>
      <c r="P79" s="60"/>
      <c r="Q79" s="60"/>
      <c r="R79" s="66">
        <v>601.2</v>
      </c>
    </row>
    <row r="80" spans="1:18" ht="11.25" customHeight="1" thickBot="1">
      <c r="A80" s="57" t="str">
        <f>'[3]glossary-N'!K149</f>
        <v>15.2</v>
      </c>
      <c r="B80" s="63" t="s">
        <v>80</v>
      </c>
      <c r="C80" s="59">
        <v>0</v>
      </c>
      <c r="D80" s="60"/>
      <c r="E80" s="60"/>
      <c r="F80" s="60"/>
      <c r="G80" s="60"/>
      <c r="H80" s="60"/>
      <c r="I80" s="60"/>
      <c r="J80" s="60"/>
      <c r="K80" s="60"/>
      <c r="L80" s="60">
        <v>0</v>
      </c>
      <c r="M80" s="60"/>
      <c r="N80" s="65">
        <v>0</v>
      </c>
      <c r="O80" s="60"/>
      <c r="P80" s="60"/>
      <c r="Q80" s="60"/>
      <c r="R80" s="66">
        <v>0</v>
      </c>
    </row>
    <row r="81" spans="1:18" ht="15" customHeight="1" thickBot="1" thickTop="1">
      <c r="A81" s="92" t="str">
        <f>'[3]glossary-N'!K152</f>
        <v>16</v>
      </c>
      <c r="B81" s="93" t="s">
        <v>128</v>
      </c>
      <c r="C81" s="94">
        <v>8385.1</v>
      </c>
      <c r="D81" s="95">
        <v>16</v>
      </c>
      <c r="E81" s="95">
        <v>1175.3</v>
      </c>
      <c r="F81" s="95">
        <v>217.9</v>
      </c>
      <c r="G81" s="95">
        <v>445.4</v>
      </c>
      <c r="H81" s="95">
        <v>92.3</v>
      </c>
      <c r="I81" s="95">
        <v>348.2</v>
      </c>
      <c r="J81" s="95">
        <v>1020.4</v>
      </c>
      <c r="K81" s="95">
        <v>207.9</v>
      </c>
      <c r="L81" s="95">
        <v>4546</v>
      </c>
      <c r="M81" s="95">
        <v>67.9</v>
      </c>
      <c r="N81" s="96">
        <v>4821.8</v>
      </c>
      <c r="O81" s="95">
        <v>143.7</v>
      </c>
      <c r="P81" s="95">
        <v>2454.6</v>
      </c>
      <c r="Q81" s="95">
        <v>1279.3</v>
      </c>
      <c r="R81" s="97">
        <v>8002.1</v>
      </c>
    </row>
    <row r="82" spans="1:18" ht="27" customHeight="1">
      <c r="A82" s="57" t="str">
        <f>'[3]glossary-N'!K154</f>
        <v>17</v>
      </c>
      <c r="B82" s="91" t="s">
        <v>82</v>
      </c>
      <c r="C82" s="59">
        <v>722.7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597.7</v>
      </c>
      <c r="K82" s="60">
        <v>0</v>
      </c>
      <c r="L82" s="60">
        <v>125</v>
      </c>
      <c r="M82" s="60">
        <v>0</v>
      </c>
      <c r="N82" s="65">
        <v>125</v>
      </c>
      <c r="O82" s="60">
        <v>0</v>
      </c>
      <c r="P82" s="60">
        <v>0</v>
      </c>
      <c r="Q82" s="60">
        <v>0</v>
      </c>
      <c r="R82" s="66">
        <v>722.7</v>
      </c>
    </row>
    <row r="83" spans="1:18" ht="11.25" customHeight="1">
      <c r="A83" s="57" t="str">
        <f>'[3]glossary-N'!K155</f>
        <v>17.1</v>
      </c>
      <c r="B83" s="58" t="s">
        <v>83</v>
      </c>
      <c r="C83" s="64">
        <v>597.7</v>
      </c>
      <c r="D83" s="60">
        <v>0</v>
      </c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60">
        <v>597.7</v>
      </c>
      <c r="K83" s="60">
        <v>0</v>
      </c>
      <c r="L83" s="60">
        <v>0</v>
      </c>
      <c r="M83" s="60">
        <v>0</v>
      </c>
      <c r="N83" s="65">
        <v>0</v>
      </c>
      <c r="O83" s="60">
        <v>0</v>
      </c>
      <c r="P83" s="60">
        <v>0</v>
      </c>
      <c r="Q83" s="60">
        <v>0</v>
      </c>
      <c r="R83" s="66">
        <v>597.7</v>
      </c>
    </row>
    <row r="84" spans="1:18" ht="11.25" customHeight="1">
      <c r="A84" s="57" t="str">
        <f>'[3]glossary-N'!K156</f>
        <v>17.1/1</v>
      </c>
      <c r="B84" s="63" t="s">
        <v>84</v>
      </c>
      <c r="C84" s="64">
        <v>223.3</v>
      </c>
      <c r="D84" s="60">
        <v>0</v>
      </c>
      <c r="E84" s="60">
        <v>0</v>
      </c>
      <c r="F84" s="60"/>
      <c r="G84" s="60">
        <v>0</v>
      </c>
      <c r="H84" s="60"/>
      <c r="I84" s="60"/>
      <c r="J84" s="60">
        <v>223.3</v>
      </c>
      <c r="K84" s="60">
        <v>0</v>
      </c>
      <c r="L84" s="60">
        <v>0</v>
      </c>
      <c r="M84" s="60">
        <v>0</v>
      </c>
      <c r="N84" s="65">
        <v>0</v>
      </c>
      <c r="O84" s="60"/>
      <c r="P84" s="60">
        <v>0</v>
      </c>
      <c r="Q84" s="60">
        <v>0</v>
      </c>
      <c r="R84" s="66">
        <v>223.3</v>
      </c>
    </row>
    <row r="85" spans="1:18" ht="11.25" customHeight="1">
      <c r="A85" s="57" t="str">
        <f>'[3]glossary-N'!K157</f>
        <v>17.1/2</v>
      </c>
      <c r="B85" s="63" t="s">
        <v>85</v>
      </c>
      <c r="C85" s="64">
        <v>67.8</v>
      </c>
      <c r="D85" s="60">
        <v>0</v>
      </c>
      <c r="E85" s="60">
        <v>0</v>
      </c>
      <c r="F85" s="60"/>
      <c r="G85" s="60">
        <v>0</v>
      </c>
      <c r="H85" s="60"/>
      <c r="I85" s="60"/>
      <c r="J85" s="60">
        <v>67.8</v>
      </c>
      <c r="K85" s="60">
        <v>0</v>
      </c>
      <c r="L85" s="60">
        <v>0</v>
      </c>
      <c r="M85" s="60">
        <v>0</v>
      </c>
      <c r="N85" s="65">
        <v>0</v>
      </c>
      <c r="O85" s="60"/>
      <c r="P85" s="60">
        <v>0</v>
      </c>
      <c r="Q85" s="60">
        <v>0</v>
      </c>
      <c r="R85" s="66">
        <v>67.8</v>
      </c>
    </row>
    <row r="86" spans="1:18" ht="11.25" customHeight="1">
      <c r="A86" s="57" t="str">
        <f>'[3]glossary-N'!K158</f>
        <v>17.1/3</v>
      </c>
      <c r="B86" s="63" t="s">
        <v>86</v>
      </c>
      <c r="C86" s="64">
        <v>27.8</v>
      </c>
      <c r="D86" s="60">
        <v>0</v>
      </c>
      <c r="E86" s="60">
        <v>0</v>
      </c>
      <c r="F86" s="60"/>
      <c r="G86" s="60">
        <v>0</v>
      </c>
      <c r="H86" s="60"/>
      <c r="I86" s="60"/>
      <c r="J86" s="60">
        <v>27.8</v>
      </c>
      <c r="K86" s="60">
        <v>0</v>
      </c>
      <c r="L86" s="60">
        <v>0</v>
      </c>
      <c r="M86" s="60">
        <v>0</v>
      </c>
      <c r="N86" s="65">
        <v>0</v>
      </c>
      <c r="O86" s="60"/>
      <c r="P86" s="60">
        <v>0</v>
      </c>
      <c r="Q86" s="60">
        <v>0</v>
      </c>
      <c r="R86" s="66">
        <v>27.8</v>
      </c>
    </row>
    <row r="87" spans="1:18" ht="11.25" customHeight="1">
      <c r="A87" s="57" t="str">
        <f>'[3]glossary-N'!K159</f>
        <v>17.1/4</v>
      </c>
      <c r="B87" s="63" t="s">
        <v>87</v>
      </c>
      <c r="C87" s="64">
        <v>55.7</v>
      </c>
      <c r="D87" s="60">
        <v>0</v>
      </c>
      <c r="E87" s="60">
        <v>0</v>
      </c>
      <c r="F87" s="60"/>
      <c r="G87" s="60">
        <v>0</v>
      </c>
      <c r="H87" s="60"/>
      <c r="I87" s="60"/>
      <c r="J87" s="60">
        <v>55.7</v>
      </c>
      <c r="K87" s="60">
        <v>0</v>
      </c>
      <c r="L87" s="60">
        <v>0</v>
      </c>
      <c r="M87" s="60">
        <v>0</v>
      </c>
      <c r="N87" s="65">
        <v>0</v>
      </c>
      <c r="O87" s="60"/>
      <c r="P87" s="60">
        <v>0</v>
      </c>
      <c r="Q87" s="60">
        <v>0</v>
      </c>
      <c r="R87" s="66">
        <v>55.7</v>
      </c>
    </row>
    <row r="88" spans="1:18" ht="11.25" customHeight="1">
      <c r="A88" s="57" t="str">
        <f>'[3]glossary-N'!K160</f>
        <v>17.1/5</v>
      </c>
      <c r="B88" s="63" t="s">
        <v>88</v>
      </c>
      <c r="C88" s="64">
        <v>68.9</v>
      </c>
      <c r="D88" s="60">
        <v>0</v>
      </c>
      <c r="E88" s="60">
        <v>0</v>
      </c>
      <c r="F88" s="60"/>
      <c r="G88" s="60">
        <v>0</v>
      </c>
      <c r="H88" s="60"/>
      <c r="I88" s="60"/>
      <c r="J88" s="60">
        <v>68.9</v>
      </c>
      <c r="K88" s="60">
        <v>0</v>
      </c>
      <c r="L88" s="60">
        <v>0</v>
      </c>
      <c r="M88" s="60">
        <v>0</v>
      </c>
      <c r="N88" s="65">
        <v>0</v>
      </c>
      <c r="O88" s="60"/>
      <c r="P88" s="60">
        <v>0</v>
      </c>
      <c r="Q88" s="60">
        <v>0</v>
      </c>
      <c r="R88" s="66">
        <v>68.9</v>
      </c>
    </row>
    <row r="89" spans="1:18" ht="11.25" customHeight="1">
      <c r="A89" s="57" t="str">
        <f>'[3]glossary-N'!K161</f>
        <v>17.1/6</v>
      </c>
      <c r="B89" s="63" t="s">
        <v>89</v>
      </c>
      <c r="C89" s="64">
        <v>136.8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136.8</v>
      </c>
      <c r="K89" s="60">
        <v>0</v>
      </c>
      <c r="L89" s="60">
        <v>0</v>
      </c>
      <c r="M89" s="60">
        <v>0</v>
      </c>
      <c r="N89" s="65">
        <v>0</v>
      </c>
      <c r="O89" s="60">
        <v>0</v>
      </c>
      <c r="P89" s="60">
        <v>0</v>
      </c>
      <c r="Q89" s="60">
        <v>0</v>
      </c>
      <c r="R89" s="66">
        <v>136.8</v>
      </c>
    </row>
    <row r="90" spans="1:18" ht="11.25" customHeight="1">
      <c r="A90" s="57" t="str">
        <f>'[3]glossary-N'!K162</f>
        <v>17.1/6/1</v>
      </c>
      <c r="B90" s="67" t="s">
        <v>90</v>
      </c>
      <c r="C90" s="64">
        <v>136.8</v>
      </c>
      <c r="D90" s="60">
        <v>0</v>
      </c>
      <c r="E90" s="60">
        <v>0</v>
      </c>
      <c r="F90" s="60"/>
      <c r="G90" s="60">
        <v>0</v>
      </c>
      <c r="H90" s="60"/>
      <c r="I90" s="60"/>
      <c r="J90" s="60">
        <v>136.5</v>
      </c>
      <c r="K90" s="60">
        <v>0</v>
      </c>
      <c r="L90" s="60">
        <v>0</v>
      </c>
      <c r="M90" s="60">
        <v>0</v>
      </c>
      <c r="N90" s="65">
        <v>0</v>
      </c>
      <c r="O90" s="60"/>
      <c r="P90" s="60">
        <v>0</v>
      </c>
      <c r="Q90" s="60">
        <v>0</v>
      </c>
      <c r="R90" s="66">
        <v>136.8</v>
      </c>
    </row>
    <row r="91" spans="1:18" ht="11.25" customHeight="1">
      <c r="A91" s="57" t="str">
        <f>'[3]glossary-N'!K165</f>
        <v>17.1/7</v>
      </c>
      <c r="B91" s="63" t="s">
        <v>91</v>
      </c>
      <c r="C91" s="64">
        <v>17.4</v>
      </c>
      <c r="D91" s="60">
        <v>0</v>
      </c>
      <c r="E91" s="60">
        <v>0</v>
      </c>
      <c r="F91" s="60"/>
      <c r="G91" s="60">
        <v>0</v>
      </c>
      <c r="H91" s="60"/>
      <c r="I91" s="60"/>
      <c r="J91" s="60">
        <v>17.4</v>
      </c>
      <c r="K91" s="60">
        <v>0</v>
      </c>
      <c r="L91" s="60">
        <v>0</v>
      </c>
      <c r="M91" s="60">
        <v>0</v>
      </c>
      <c r="N91" s="65">
        <v>0</v>
      </c>
      <c r="O91" s="60"/>
      <c r="P91" s="60">
        <v>0</v>
      </c>
      <c r="Q91" s="60">
        <v>0</v>
      </c>
      <c r="R91" s="66">
        <v>17.4</v>
      </c>
    </row>
    <row r="92" spans="1:18" ht="12.75" thickBot="1">
      <c r="A92" s="57" t="str">
        <f>'[3]glossary-N'!K168</f>
        <v>17.2</v>
      </c>
      <c r="B92" s="98" t="s">
        <v>92</v>
      </c>
      <c r="C92" s="59">
        <v>125</v>
      </c>
      <c r="D92" s="60"/>
      <c r="E92" s="60"/>
      <c r="F92" s="60"/>
      <c r="G92" s="60"/>
      <c r="H92" s="60"/>
      <c r="I92" s="60"/>
      <c r="J92" s="60"/>
      <c r="K92" s="60"/>
      <c r="L92" s="60">
        <v>125</v>
      </c>
      <c r="M92" s="60"/>
      <c r="N92" s="65">
        <v>125</v>
      </c>
      <c r="O92" s="60"/>
      <c r="P92" s="60"/>
      <c r="Q92" s="60"/>
      <c r="R92" s="66">
        <v>125</v>
      </c>
    </row>
    <row r="93" spans="1:18" ht="30" customHeight="1" thickBot="1" thickTop="1">
      <c r="A93" s="92" t="str">
        <f>'[3]glossary-N'!K171</f>
        <v>18</v>
      </c>
      <c r="B93" s="99" t="s">
        <v>129</v>
      </c>
      <c r="C93" s="94">
        <v>9107.8</v>
      </c>
      <c r="D93" s="95">
        <v>16</v>
      </c>
      <c r="E93" s="95">
        <v>1175.3</v>
      </c>
      <c r="F93" s="95">
        <v>217.9</v>
      </c>
      <c r="G93" s="95">
        <v>445.4</v>
      </c>
      <c r="H93" s="95">
        <v>92.3</v>
      </c>
      <c r="I93" s="95">
        <v>348.2</v>
      </c>
      <c r="J93" s="95">
        <v>1618.1</v>
      </c>
      <c r="K93" s="95">
        <v>207.9</v>
      </c>
      <c r="L93" s="95">
        <v>4671</v>
      </c>
      <c r="M93" s="95">
        <v>67.9</v>
      </c>
      <c r="N93" s="96">
        <v>4946.9</v>
      </c>
      <c r="O93" s="95">
        <v>143.7</v>
      </c>
      <c r="P93" s="95">
        <v>2454.6</v>
      </c>
      <c r="Q93" s="95">
        <v>1279.3</v>
      </c>
      <c r="R93" s="97">
        <v>8724.8</v>
      </c>
    </row>
    <row r="94" spans="1:18" ht="18" customHeight="1">
      <c r="A94" s="157" t="s">
        <v>187</v>
      </c>
      <c r="B94" s="100"/>
      <c r="C94" s="100"/>
      <c r="D94" s="101"/>
      <c r="E94" s="101"/>
      <c r="F94" s="101"/>
      <c r="G94" s="102"/>
      <c r="H94" s="101"/>
      <c r="I94" s="101"/>
      <c r="J94" s="60"/>
      <c r="K94" s="60"/>
      <c r="L94" s="60"/>
      <c r="M94" s="60"/>
      <c r="N94" s="60"/>
      <c r="O94" s="60"/>
      <c r="P94" s="60"/>
      <c r="Q94" s="101"/>
      <c r="R94" s="60"/>
    </row>
    <row r="95" spans="1:3" ht="23.25" customHeight="1">
      <c r="A95" s="169" t="s">
        <v>176</v>
      </c>
      <c r="B95" s="169"/>
      <c r="C95" s="169"/>
    </row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</sheetData>
  <mergeCells count="19">
    <mergeCell ref="C5:R6"/>
    <mergeCell ref="A95:C95"/>
    <mergeCell ref="A2:R2"/>
    <mergeCell ref="D7:D9"/>
    <mergeCell ref="E7:E9"/>
    <mergeCell ref="C7:C9"/>
    <mergeCell ref="A5:A10"/>
    <mergeCell ref="B5:B10"/>
    <mergeCell ref="K7:M7"/>
    <mergeCell ref="R7:R9"/>
    <mergeCell ref="N7:N9"/>
    <mergeCell ref="O7:O9"/>
    <mergeCell ref="P7:P9"/>
    <mergeCell ref="Q7:Q9"/>
    <mergeCell ref="J7:J9"/>
    <mergeCell ref="I7:I9"/>
    <mergeCell ref="F7:H8"/>
    <mergeCell ref="M8:M9"/>
    <mergeCell ref="K8:L8"/>
  </mergeCells>
  <printOptions horizontalCentered="1" verticalCentered="1"/>
  <pageMargins left="0" right="0.11811023622047245" top="0" bottom="0.11811023622047245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G40"/>
  <sheetViews>
    <sheetView showZeros="0" zoomScaleSheetLayoutView="75" workbookViewId="0" topLeftCell="A13">
      <selection activeCell="A2" sqref="A2:F2"/>
    </sheetView>
  </sheetViews>
  <sheetFormatPr defaultColWidth="9.140625" defaultRowHeight="12.75" zeroHeight="1"/>
  <cols>
    <col min="1" max="1" width="45.140625" style="2" customWidth="1"/>
    <col min="2" max="3" width="10.00390625" style="2" customWidth="1"/>
    <col min="4" max="4" width="10.421875" style="2" customWidth="1"/>
    <col min="5" max="5" width="11.8515625" style="2" customWidth="1"/>
    <col min="6" max="6" width="10.7109375" style="2" customWidth="1"/>
    <col min="7" max="255" width="0" style="2" hidden="1" customWidth="1"/>
    <col min="256" max="16384" width="4.28125" style="2" customWidth="1"/>
  </cols>
  <sheetData>
    <row r="1" ht="12">
      <c r="A1" s="168" t="s">
        <v>195</v>
      </c>
    </row>
    <row r="2" spans="1:6" s="1" customFormat="1" ht="24" customHeight="1">
      <c r="A2" s="206" t="s">
        <v>177</v>
      </c>
      <c r="B2" s="206"/>
      <c r="C2" s="206"/>
      <c r="D2" s="206"/>
      <c r="E2" s="206"/>
      <c r="F2" s="206"/>
    </row>
    <row r="3" spans="1:6" ht="11.25" customHeight="1">
      <c r="A3" s="8"/>
      <c r="D3" s="9"/>
      <c r="E3" s="3"/>
      <c r="F3" s="9"/>
    </row>
    <row r="4" spans="1:6" ht="11.25" customHeight="1">
      <c r="A4" s="111"/>
      <c r="F4" s="38" t="s">
        <v>155</v>
      </c>
    </row>
    <row r="5" spans="1:6" ht="36" customHeight="1">
      <c r="A5" s="201" t="s">
        <v>157</v>
      </c>
      <c r="B5" s="203" t="s">
        <v>137</v>
      </c>
      <c r="C5" s="204" t="s">
        <v>194</v>
      </c>
      <c r="D5" s="207" t="s">
        <v>99</v>
      </c>
      <c r="E5" s="209" t="s">
        <v>152</v>
      </c>
      <c r="F5" s="210"/>
    </row>
    <row r="6" spans="1:6" ht="33" customHeight="1">
      <c r="A6" s="202"/>
      <c r="B6" s="202"/>
      <c r="C6" s="205"/>
      <c r="D6" s="208"/>
      <c r="E6" s="10" t="s">
        <v>153</v>
      </c>
      <c r="F6" s="107" t="s">
        <v>154</v>
      </c>
    </row>
    <row r="7" spans="1:6" ht="15" customHeight="1">
      <c r="A7" s="112" t="s">
        <v>95</v>
      </c>
      <c r="B7" s="11">
        <v>16</v>
      </c>
      <c r="C7" s="12"/>
      <c r="D7" s="13">
        <v>16</v>
      </c>
      <c r="E7" s="14"/>
      <c r="F7" s="103"/>
    </row>
    <row r="8" spans="1:6" ht="15" customHeight="1">
      <c r="A8" s="113" t="s">
        <v>96</v>
      </c>
      <c r="B8" s="6">
        <v>416.1</v>
      </c>
      <c r="C8" s="15">
        <v>198.2</v>
      </c>
      <c r="D8" s="16">
        <v>217.9</v>
      </c>
      <c r="E8" s="17">
        <v>18.8</v>
      </c>
      <c r="F8" s="104">
        <v>179.4</v>
      </c>
    </row>
    <row r="9" spans="1:6" ht="12" customHeight="1">
      <c r="A9" s="113" t="s">
        <v>100</v>
      </c>
      <c r="B9" s="6">
        <v>1129.9</v>
      </c>
      <c r="C9" s="15">
        <v>1129.9</v>
      </c>
      <c r="D9" s="16">
        <v>0</v>
      </c>
      <c r="E9" s="17">
        <v>0</v>
      </c>
      <c r="F9" s="104">
        <v>1129.9</v>
      </c>
    </row>
    <row r="10" spans="1:7" ht="12" customHeight="1">
      <c r="A10" s="114" t="s">
        <v>101</v>
      </c>
      <c r="B10" s="6">
        <v>89.4</v>
      </c>
      <c r="C10" s="15">
        <v>89.4</v>
      </c>
      <c r="D10" s="16"/>
      <c r="E10" s="17"/>
      <c r="F10" s="104">
        <v>89.4</v>
      </c>
      <c r="G10" s="2">
        <f>IF(B10=0,,1)</f>
        <v>1</v>
      </c>
    </row>
    <row r="11" spans="1:7" ht="12" customHeight="1">
      <c r="A11" s="114" t="s">
        <v>102</v>
      </c>
      <c r="B11" s="6">
        <v>18.3</v>
      </c>
      <c r="C11" s="15">
        <v>18.3</v>
      </c>
      <c r="D11" s="16"/>
      <c r="E11" s="17"/>
      <c r="F11" s="104">
        <v>18.3</v>
      </c>
      <c r="G11" s="2">
        <f>IF(B11=0,,1)</f>
        <v>1</v>
      </c>
    </row>
    <row r="12" spans="1:7" ht="12" customHeight="1">
      <c r="A12" s="114" t="s">
        <v>103</v>
      </c>
      <c r="B12" s="104">
        <v>1020</v>
      </c>
      <c r="C12" s="104">
        <v>1020</v>
      </c>
      <c r="D12" s="16"/>
      <c r="E12" s="17"/>
      <c r="F12" s="104">
        <v>1020</v>
      </c>
      <c r="G12" s="2">
        <f>IF(B12=0,,1)</f>
        <v>1</v>
      </c>
    </row>
    <row r="13" spans="1:7" ht="12" customHeight="1">
      <c r="A13" s="114" t="s">
        <v>104</v>
      </c>
      <c r="B13" s="6">
        <v>2.3</v>
      </c>
      <c r="C13" s="15">
        <v>2.3</v>
      </c>
      <c r="D13" s="16"/>
      <c r="E13" s="17"/>
      <c r="F13" s="104">
        <v>2.3</v>
      </c>
      <c r="G13" s="2">
        <f>IF(B13=0,,1)</f>
        <v>1</v>
      </c>
    </row>
    <row r="14" spans="1:6" ht="12" customHeight="1">
      <c r="A14" s="113" t="s">
        <v>105</v>
      </c>
      <c r="B14" s="6">
        <v>445.4</v>
      </c>
      <c r="C14" s="6">
        <v>401.1</v>
      </c>
      <c r="D14" s="16">
        <v>44.3</v>
      </c>
      <c r="E14" s="17">
        <v>3.6</v>
      </c>
      <c r="F14" s="104">
        <v>397.5</v>
      </c>
    </row>
    <row r="15" spans="1:6" ht="12" customHeight="1">
      <c r="A15" s="113" t="s">
        <v>106</v>
      </c>
      <c r="B15" s="6">
        <v>203.4</v>
      </c>
      <c r="C15" s="15">
        <v>203.4</v>
      </c>
      <c r="D15" s="16"/>
      <c r="E15" s="17"/>
      <c r="F15" s="104">
        <v>203.4</v>
      </c>
    </row>
    <row r="16" spans="1:6" ht="12" customHeight="1">
      <c r="A16" s="113" t="s">
        <v>107</v>
      </c>
      <c r="B16" s="6">
        <v>305.1</v>
      </c>
      <c r="C16" s="15">
        <v>305.1</v>
      </c>
      <c r="D16" s="16"/>
      <c r="E16" s="17"/>
      <c r="F16" s="104">
        <v>305.1</v>
      </c>
    </row>
    <row r="17" spans="1:6" ht="12" customHeight="1">
      <c r="A17" s="113" t="s">
        <v>108</v>
      </c>
      <c r="B17" s="6">
        <v>1614.4</v>
      </c>
      <c r="C17" s="15">
        <v>1614.4</v>
      </c>
      <c r="D17" s="16">
        <v>388.8</v>
      </c>
      <c r="E17" s="17">
        <v>520.6</v>
      </c>
      <c r="F17" s="104">
        <v>705</v>
      </c>
    </row>
    <row r="18" spans="1:6" ht="12" customHeight="1">
      <c r="A18" s="113" t="s">
        <v>199</v>
      </c>
      <c r="B18" s="6">
        <v>56.6</v>
      </c>
      <c r="C18" s="15"/>
      <c r="D18" s="16">
        <v>56.6</v>
      </c>
      <c r="E18" s="17"/>
      <c r="F18" s="104"/>
    </row>
    <row r="19" spans="1:6" ht="12" customHeight="1">
      <c r="A19" s="113" t="s">
        <v>114</v>
      </c>
      <c r="B19" s="104">
        <v>391.8</v>
      </c>
      <c r="C19" s="104">
        <v>391.8</v>
      </c>
      <c r="D19" s="16">
        <v>0</v>
      </c>
      <c r="E19" s="17">
        <v>0</v>
      </c>
      <c r="F19" s="104">
        <v>391.8</v>
      </c>
    </row>
    <row r="20" spans="1:7" ht="12" customHeight="1">
      <c r="A20" s="114" t="s">
        <v>110</v>
      </c>
      <c r="B20" s="6">
        <v>226.3</v>
      </c>
      <c r="C20" s="15">
        <v>226.3</v>
      </c>
      <c r="D20" s="16"/>
      <c r="E20" s="17"/>
      <c r="F20" s="104">
        <v>226.3</v>
      </c>
      <c r="G20" s="2">
        <f>IF(B20=0,,1)</f>
        <v>1</v>
      </c>
    </row>
    <row r="21" spans="1:7" ht="12" customHeight="1">
      <c r="A21" s="114" t="s">
        <v>111</v>
      </c>
      <c r="B21" s="6">
        <v>165.4</v>
      </c>
      <c r="C21" s="15">
        <v>165.4</v>
      </c>
      <c r="D21" s="16"/>
      <c r="E21" s="17"/>
      <c r="F21" s="104">
        <v>165.4</v>
      </c>
      <c r="G21" s="2">
        <f>IF(B21=0,,1)</f>
        <v>1</v>
      </c>
    </row>
    <row r="22" spans="1:6" ht="12" customHeight="1">
      <c r="A22" s="113" t="s">
        <v>79</v>
      </c>
      <c r="B22" s="6">
        <v>601.2</v>
      </c>
      <c r="C22" s="15">
        <v>601.2</v>
      </c>
      <c r="D22" s="16"/>
      <c r="E22" s="17">
        <v>601.2</v>
      </c>
      <c r="F22" s="104"/>
    </row>
    <row r="23" spans="1:6" ht="12" customHeight="1">
      <c r="A23" s="115" t="s">
        <v>112</v>
      </c>
      <c r="B23" s="6">
        <v>471.6</v>
      </c>
      <c r="C23" s="15">
        <v>423.6</v>
      </c>
      <c r="D23" s="16">
        <v>48</v>
      </c>
      <c r="E23" s="18">
        <v>129.3</v>
      </c>
      <c r="F23" s="105">
        <v>294.3</v>
      </c>
    </row>
    <row r="24" spans="1:6" ht="18" customHeight="1" thickBot="1">
      <c r="A24" s="116" t="s">
        <v>94</v>
      </c>
      <c r="B24" s="39">
        <v>5651.5</v>
      </c>
      <c r="C24" s="40">
        <v>5268.7</v>
      </c>
      <c r="D24" s="41">
        <v>771.6</v>
      </c>
      <c r="E24" s="42">
        <v>1273.5</v>
      </c>
      <c r="F24" s="106">
        <v>3606.4</v>
      </c>
    </row>
    <row r="25" spans="1:6" ht="18" customHeight="1">
      <c r="A25" s="117"/>
      <c r="B25" s="43"/>
      <c r="C25" s="43"/>
      <c r="D25" s="108"/>
      <c r="E25" s="108"/>
      <c r="F25" s="108"/>
    </row>
    <row r="26" spans="1:6" ht="15" customHeight="1">
      <c r="A26" s="118" t="s">
        <v>115</v>
      </c>
      <c r="B26" s="26">
        <v>375</v>
      </c>
      <c r="C26" s="15">
        <v>375</v>
      </c>
      <c r="D26" s="16"/>
      <c r="E26" s="17"/>
      <c r="F26" s="104">
        <v>375</v>
      </c>
    </row>
    <row r="27" spans="1:7" ht="12" customHeight="1">
      <c r="A27" s="114" t="s">
        <v>116</v>
      </c>
      <c r="B27" s="26">
        <v>315.4</v>
      </c>
      <c r="C27" s="15">
        <v>315.4</v>
      </c>
      <c r="D27" s="16"/>
      <c r="E27" s="17"/>
      <c r="F27" s="104">
        <v>315.4</v>
      </c>
      <c r="G27" s="2">
        <f>IF(B27=0,,1)</f>
        <v>1</v>
      </c>
    </row>
    <row r="28" spans="1:7" ht="12" customHeight="1">
      <c r="A28" s="114" t="s">
        <v>117</v>
      </c>
      <c r="B28" s="26">
        <v>37.3</v>
      </c>
      <c r="C28" s="15">
        <v>37.3</v>
      </c>
      <c r="D28" s="16"/>
      <c r="E28" s="17"/>
      <c r="F28" s="104">
        <v>37.3</v>
      </c>
      <c r="G28" s="2">
        <f>IF(B28=0,,1)</f>
        <v>1</v>
      </c>
    </row>
    <row r="29" spans="1:7" ht="12" customHeight="1">
      <c r="A29" s="114" t="s">
        <v>118</v>
      </c>
      <c r="B29" s="26">
        <v>7.5</v>
      </c>
      <c r="C29" s="15">
        <v>7.5</v>
      </c>
      <c r="D29" s="16"/>
      <c r="E29" s="17"/>
      <c r="F29" s="104">
        <v>7.5</v>
      </c>
      <c r="G29" s="2">
        <f>IF(B29=0,,1)</f>
        <v>1</v>
      </c>
    </row>
    <row r="30" spans="1:7" ht="12" customHeight="1">
      <c r="A30" s="114" t="s">
        <v>104</v>
      </c>
      <c r="B30" s="26">
        <v>14.8</v>
      </c>
      <c r="C30" s="15">
        <v>14.8</v>
      </c>
      <c r="D30" s="16"/>
      <c r="E30" s="17"/>
      <c r="F30" s="104">
        <v>14.8</v>
      </c>
      <c r="G30" s="2">
        <f>IF(B30=0,,1)</f>
        <v>1</v>
      </c>
    </row>
    <row r="31" spans="1:6" ht="12" customHeight="1">
      <c r="A31" s="113" t="s">
        <v>119</v>
      </c>
      <c r="B31" s="26">
        <v>368.5</v>
      </c>
      <c r="C31" s="15">
        <v>368.5</v>
      </c>
      <c r="D31" s="16"/>
      <c r="E31" s="17"/>
      <c r="F31" s="104">
        <v>368.5</v>
      </c>
    </row>
    <row r="32" spans="1:6" ht="12" customHeight="1">
      <c r="A32" s="113" t="s">
        <v>120</v>
      </c>
      <c r="B32" s="26">
        <v>1.1</v>
      </c>
      <c r="C32" s="15">
        <v>1.1</v>
      </c>
      <c r="D32" s="16"/>
      <c r="E32" s="17"/>
      <c r="F32" s="104">
        <v>1.1</v>
      </c>
    </row>
    <row r="33" spans="1:6" ht="12" customHeight="1">
      <c r="A33" s="113" t="s">
        <v>121</v>
      </c>
      <c r="B33" s="26">
        <v>282</v>
      </c>
      <c r="C33" s="15">
        <v>282</v>
      </c>
      <c r="D33" s="16"/>
      <c r="E33" s="17"/>
      <c r="F33" s="104">
        <v>282</v>
      </c>
    </row>
    <row r="34" spans="1:6" ht="12" customHeight="1">
      <c r="A34" s="113" t="s">
        <v>122</v>
      </c>
      <c r="B34" s="26">
        <v>186.4</v>
      </c>
      <c r="C34" s="15">
        <v>186.4</v>
      </c>
      <c r="D34" s="16"/>
      <c r="E34" s="17"/>
      <c r="F34" s="104">
        <v>186.4</v>
      </c>
    </row>
    <row r="35" spans="1:6" ht="12" customHeight="1">
      <c r="A35" s="113" t="s">
        <v>123</v>
      </c>
      <c r="B35" s="26">
        <v>124.7</v>
      </c>
      <c r="C35" s="15">
        <v>124.7</v>
      </c>
      <c r="D35" s="16"/>
      <c r="E35" s="17"/>
      <c r="F35" s="104">
        <v>124.7</v>
      </c>
    </row>
    <row r="36" spans="1:6" ht="12" customHeight="1">
      <c r="A36" s="115" t="s">
        <v>124</v>
      </c>
      <c r="B36" s="171">
        <v>8.8</v>
      </c>
      <c r="C36" s="172">
        <v>8.8</v>
      </c>
      <c r="D36" s="122"/>
      <c r="E36" s="123"/>
      <c r="F36" s="173">
        <v>8.8</v>
      </c>
    </row>
    <row r="37" spans="1:6" ht="15" customHeight="1">
      <c r="A37" s="159" t="s">
        <v>188</v>
      </c>
      <c r="B37" s="121"/>
      <c r="C37" s="121"/>
      <c r="D37" s="121"/>
      <c r="E37" s="121"/>
      <c r="F37" s="121"/>
    </row>
    <row r="38" spans="1:6" ht="11.25" customHeight="1">
      <c r="A38" s="124"/>
      <c r="B38" s="121"/>
      <c r="C38" s="121"/>
      <c r="D38" s="121"/>
      <c r="E38" s="121"/>
      <c r="F38" s="121"/>
    </row>
    <row r="39" spans="1:6" s="5" customFormat="1" ht="12" customHeight="1">
      <c r="A39" s="212" t="s">
        <v>176</v>
      </c>
      <c r="B39" s="211"/>
      <c r="C39" s="211"/>
      <c r="D39" s="211"/>
      <c r="E39" s="211"/>
      <c r="F39" s="211"/>
    </row>
    <row r="40" spans="1:6" ht="12.75" hidden="1" thickBot="1">
      <c r="A40" s="212"/>
      <c r="B40" s="211"/>
      <c r="C40" s="211"/>
      <c r="D40" s="211"/>
      <c r="E40" s="119"/>
      <c r="F40" s="120"/>
    </row>
    <row r="41" ht="12" hidden="1"/>
    <row r="42" ht="12" hidden="1"/>
    <row r="43" ht="12" hidden="1"/>
    <row r="44" ht="12" hidden="1"/>
    <row r="45" ht="12" hidden="1"/>
    <row r="46" ht="12" hidden="1"/>
    <row r="47" ht="12"/>
  </sheetData>
  <mergeCells count="11">
    <mergeCell ref="E39:F39"/>
    <mergeCell ref="A39:A40"/>
    <mergeCell ref="B39:B40"/>
    <mergeCell ref="C39:C40"/>
    <mergeCell ref="D39:D40"/>
    <mergeCell ref="A5:A6"/>
    <mergeCell ref="B5:B6"/>
    <mergeCell ref="C5:C6"/>
    <mergeCell ref="A2:F2"/>
    <mergeCell ref="D5:D6"/>
    <mergeCell ref="E5:F5"/>
  </mergeCells>
  <printOptions horizontalCentered="1"/>
  <pageMargins left="0.7874015748031497" right="0.7874015748031497" top="0.7480314960629921" bottom="0.8267716535433072" header="0.5118110236220472" footer="0.5118110236220472"/>
  <pageSetup horizontalDpi="600" verticalDpi="600" orientation="landscape" paperSize="9" scale="75" r:id="rId1"/>
  <headerFooter alignWithMargins="0">
    <oddFooter>&amp;L&amp;8&amp;F&amp;R&amp;8&amp;D    &amp;T</oddFooter>
  </headerFooter>
  <rowBreaks count="1" manualBreakCount="1">
    <brk id="39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pc10</dc:creator>
  <cp:keywords/>
  <dc:description/>
  <cp:lastModifiedBy>L.Boncheva</cp:lastModifiedBy>
  <cp:lastPrinted>2010-01-20T09:41:03Z</cp:lastPrinted>
  <dcterms:created xsi:type="dcterms:W3CDTF">2004-08-30T08:46:54Z</dcterms:created>
  <dcterms:modified xsi:type="dcterms:W3CDTF">2010-02-04T15:38:20Z</dcterms:modified>
  <cp:category/>
  <cp:version/>
  <cp:contentType/>
  <cp:contentStatus/>
</cp:coreProperties>
</file>